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95" activeTab="0"/>
  </bookViews>
  <sheets>
    <sheet name="千葉市１" sheetId="1" r:id="rId1"/>
    <sheet name="千葉市２" sheetId="2" r:id="rId2"/>
    <sheet name="千葉市３" sheetId="3" r:id="rId3"/>
    <sheet name="銚子市１" sheetId="4" r:id="rId4"/>
    <sheet name="銚子市２" sheetId="5" r:id="rId5"/>
    <sheet name="市川市" sheetId="6" r:id="rId6"/>
    <sheet name="船橋市１" sheetId="7" r:id="rId7"/>
    <sheet name="船橋市２" sheetId="8" r:id="rId8"/>
    <sheet name="船橋市３" sheetId="9" r:id="rId9"/>
    <sheet name="船橋市４" sheetId="10" r:id="rId10"/>
    <sheet name="野田市１" sheetId="11" r:id="rId11"/>
    <sheet name="野田市２" sheetId="12" r:id="rId12"/>
    <sheet name="野田市３" sheetId="13" r:id="rId13"/>
    <sheet name="習志野市" sheetId="14" r:id="rId14"/>
    <sheet name="柏市" sheetId="15" r:id="rId15"/>
    <sheet name="勝浦市１" sheetId="16" r:id="rId16"/>
    <sheet name="勝浦市２" sheetId="17" r:id="rId17"/>
    <sheet name="勝浦市３" sheetId="18" r:id="rId18"/>
    <sheet name="流山市" sheetId="19" r:id="rId19"/>
    <sheet name="鎌ヶ谷市" sheetId="20" r:id="rId20"/>
    <sheet name="浦安市１" sheetId="21" r:id="rId21"/>
    <sheet name="浦安市２" sheetId="22" r:id="rId22"/>
    <sheet name="浦安市３" sheetId="23" r:id="rId23"/>
    <sheet name="浦安市４" sheetId="24" r:id="rId24"/>
    <sheet name="南房総市" sheetId="25" r:id="rId25"/>
    <sheet name="香取市１" sheetId="26" r:id="rId26"/>
    <sheet name="香取市２" sheetId="27" r:id="rId27"/>
    <sheet name="東庄町１" sheetId="28" r:id="rId28"/>
    <sheet name="東庄町２" sheetId="29" r:id="rId29"/>
    <sheet name="大多喜町１" sheetId="30" r:id="rId30"/>
    <sheet name="大多喜町２" sheetId="31" r:id="rId31"/>
    <sheet name="鋸南町１" sheetId="32" r:id="rId32"/>
    <sheet name="鋸南町２" sheetId="33" r:id="rId33"/>
    <sheet name="四市複合事務組合１" sheetId="34" r:id="rId34"/>
    <sheet name="四市複合事務組合２" sheetId="35" r:id="rId35"/>
    <sheet name="四市複合事務組合３" sheetId="36" r:id="rId36"/>
    <sheet name="山武郡市広域行政組合" sheetId="37" r:id="rId37"/>
  </sheets>
  <definedNames>
    <definedName name="_xlnm.Print_Area" localSheetId="20">'浦安市１'!$A$1:$P$54</definedName>
    <definedName name="_xlnm.Print_Area" localSheetId="21">'浦安市２'!$A$1:$P$54</definedName>
    <definedName name="_xlnm.Print_Area" localSheetId="22">'浦安市３'!$A$1:$P$54</definedName>
    <definedName name="_xlnm.Print_Area" localSheetId="23">'浦安市４'!$A$1:$P$54</definedName>
    <definedName name="_xlnm.Print_Area" localSheetId="19">'鎌ヶ谷市'!$A$1:$P$54</definedName>
    <definedName name="_xlnm.Print_Area" localSheetId="31">'鋸南町１'!$A$1:$P$54</definedName>
    <definedName name="_xlnm.Print_Area" localSheetId="32">'鋸南町２'!$A$1:$P$54</definedName>
    <definedName name="_xlnm.Print_Area" localSheetId="25">'香取市１'!$A$1:$P$54</definedName>
    <definedName name="_xlnm.Print_Area" localSheetId="26">'香取市２'!$A$1:$P$54</definedName>
    <definedName name="_xlnm.Print_Area" localSheetId="36">'山武郡市広域行政組合'!$A$1:$P$54</definedName>
    <definedName name="_xlnm.Print_Area" localSheetId="33">'四市複合事務組合１'!$A$1:$P$54</definedName>
    <definedName name="_xlnm.Print_Area" localSheetId="34">'四市複合事務組合２'!$A$1:$P$54</definedName>
    <definedName name="_xlnm.Print_Area" localSheetId="35">'四市複合事務組合３'!$A$1:$P$54</definedName>
    <definedName name="_xlnm.Print_Area" localSheetId="5">'市川市'!$A$1:$P$54</definedName>
    <definedName name="_xlnm.Print_Area" localSheetId="13">'習志野市'!$A$1:$P$54</definedName>
    <definedName name="_xlnm.Print_Area" localSheetId="15">'勝浦市１'!$A$1:$P$54</definedName>
    <definedName name="_xlnm.Print_Area" localSheetId="16">'勝浦市２'!$A$1:$P$54</definedName>
    <definedName name="_xlnm.Print_Area" localSheetId="17">'勝浦市３'!$A$1:$P$54</definedName>
    <definedName name="_xlnm.Print_Area" localSheetId="0">'千葉市１'!$A$1:$P$54</definedName>
    <definedName name="_xlnm.Print_Area" localSheetId="1">'千葉市２'!$A$1:$P$54</definedName>
    <definedName name="_xlnm.Print_Area" localSheetId="2">'千葉市３'!$A$1:$P$54</definedName>
    <definedName name="_xlnm.Print_Area" localSheetId="6">'船橋市１'!$A$1:$P$54</definedName>
    <definedName name="_xlnm.Print_Area" localSheetId="7">'船橋市２'!$A$1:$P$54</definedName>
    <definedName name="_xlnm.Print_Area" localSheetId="8">'船橋市３'!$A$1:$P$54</definedName>
    <definedName name="_xlnm.Print_Area" localSheetId="9">'船橋市４'!$A$1:$P$54</definedName>
    <definedName name="_xlnm.Print_Area" localSheetId="29">'大多喜町１'!$A$1:$P$54</definedName>
    <definedName name="_xlnm.Print_Area" localSheetId="30">'大多喜町２'!$A$1:$P$54</definedName>
    <definedName name="_xlnm.Print_Area" localSheetId="3">'銚子市１'!$A$1:$P$54</definedName>
    <definedName name="_xlnm.Print_Area" localSheetId="4">'銚子市２'!$A$1:$P$54</definedName>
    <definedName name="_xlnm.Print_Area" localSheetId="27">'東庄町１'!$A$1:$P$54</definedName>
    <definedName name="_xlnm.Print_Area" localSheetId="28">'東庄町２'!$A$1:$P$54</definedName>
    <definedName name="_xlnm.Print_Area" localSheetId="24">'南房総市'!$A$1:$P$54</definedName>
    <definedName name="_xlnm.Print_Area" localSheetId="14">'柏市'!$A$1:$P$54</definedName>
    <definedName name="_xlnm.Print_Area" localSheetId="10">'野田市１'!$A$1:$P$54</definedName>
    <definedName name="_xlnm.Print_Area" localSheetId="11">'野田市２'!$A$1:$P$54</definedName>
    <definedName name="_xlnm.Print_Area" localSheetId="12">'野田市３'!$A$1:$P$54</definedName>
    <definedName name="_xlnm.Print_Area" localSheetId="18">'流山市'!$A$1:$P$54</definedName>
  </definedNames>
  <calcPr fullCalcOnLoad="1"/>
</workbook>
</file>

<file path=xl/sharedStrings.xml><?xml version="1.0" encoding="utf-8"?>
<sst xmlns="http://schemas.openxmlformats.org/spreadsheetml/2006/main" count="5065" uniqueCount="180">
  <si>
    <t>（金額：千円）</t>
  </si>
  <si>
    <t>同上財源</t>
  </si>
  <si>
    <t>その他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</si>
  <si>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</si>
  <si>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</si>
  <si>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</si>
  <si>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</si>
  <si>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</si>
  <si>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</si>
  <si>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料金収入</t>
  </si>
  <si>
    <t>支払利息</t>
  </si>
  <si>
    <t>当年度繰入金合計額</t>
  </si>
  <si>
    <t>積立金</t>
  </si>
  <si>
    <t>　収益的収支</t>
  </si>
  <si>
    <t>　うち</t>
  </si>
  <si>
    <t>うち</t>
  </si>
  <si>
    <t>項　目　　　　　　　　年　度</t>
  </si>
  <si>
    <t>項　目　　　　　　　　　年　度</t>
  </si>
  <si>
    <t>Ａ</t>
  </si>
  <si>
    <t>Ｂ</t>
  </si>
  <si>
    <t>Ｄ</t>
  </si>
  <si>
    <t>Ｅ</t>
  </si>
  <si>
    <t>Ｆ</t>
  </si>
  <si>
    <t>Ｇ</t>
  </si>
  <si>
    <t>Ｉ</t>
  </si>
  <si>
    <t>Ｊ</t>
  </si>
  <si>
    <t>Ｋ</t>
  </si>
  <si>
    <t>Ｌ</t>
  </si>
  <si>
    <t>Ｎ</t>
  </si>
  <si>
    <t>総収益</t>
  </si>
  <si>
    <t>繰入金</t>
  </si>
  <si>
    <t>Ｃ</t>
  </si>
  <si>
    <t>収支差引（Ａ-Ｂ）</t>
  </si>
  <si>
    <t>総費用</t>
  </si>
  <si>
    <t>資本的収入</t>
  </si>
  <si>
    <t>地方債</t>
  </si>
  <si>
    <t>資本的支出</t>
  </si>
  <si>
    <t>うち</t>
  </si>
  <si>
    <t>建設改良費</t>
  </si>
  <si>
    <t>建設利息</t>
  </si>
  <si>
    <t>地方債償還金</t>
  </si>
  <si>
    <t>収支差引（Ｄ-Ｅ）</t>
  </si>
  <si>
    <t>資本的収支</t>
  </si>
  <si>
    <t>収支再差引（Ｃ+Ｇ）</t>
  </si>
  <si>
    <t>Ｈ</t>
  </si>
  <si>
    <t>前年度からの繰越金</t>
  </si>
  <si>
    <t>前年度繰上充用金</t>
  </si>
  <si>
    <t>形式収支（Ｈ-Ｉ+Ｊ-Ｋ）</t>
  </si>
  <si>
    <t>翌年度繰越すべき財源</t>
  </si>
  <si>
    <t>Ｍ</t>
  </si>
  <si>
    <t>実質収支（Ｌ-Ｍ）</t>
  </si>
  <si>
    <t>収益的収支比率（％）</t>
  </si>
  <si>
    <t>赤字比率（％）</t>
  </si>
  <si>
    <t>地方債現在高</t>
  </si>
  <si>
    <t xml:space="preserve">介護サービス収益 </t>
  </si>
  <si>
    <t>介護サービス費用</t>
  </si>
  <si>
    <t>事業開始年月日</t>
  </si>
  <si>
    <t>施設数</t>
  </si>
  <si>
    <t>通所リハビリステーション</t>
  </si>
  <si>
    <t>短期入所生活介護</t>
  </si>
  <si>
    <t>定員</t>
  </si>
  <si>
    <t>施設</t>
  </si>
  <si>
    <t>施設サービス日数（日）</t>
  </si>
  <si>
    <t>年延施設サービス利用者数（人）</t>
  </si>
  <si>
    <t>年延入所定員（人）</t>
  </si>
  <si>
    <t>施設サービス</t>
  </si>
  <si>
    <t>年延居宅サービス利用者数（人）</t>
  </si>
  <si>
    <t>居宅サービス日数（日）</t>
  </si>
  <si>
    <t>訪問介護</t>
  </si>
  <si>
    <t>訪問入浴介護</t>
  </si>
  <si>
    <t>訪問看護</t>
  </si>
  <si>
    <t>訪問リハビリステーション</t>
  </si>
  <si>
    <t>居宅療養管理指導</t>
  </si>
  <si>
    <t>通所介護</t>
  </si>
  <si>
    <t>短期入所療養介護</t>
  </si>
  <si>
    <t>福祉用具貸与</t>
  </si>
  <si>
    <t>居宅介護支援</t>
  </si>
  <si>
    <t>年延居宅介護支援利用者数（人）</t>
  </si>
  <si>
    <t>介護サービス日数（日）</t>
  </si>
  <si>
    <t>職種別職員数</t>
  </si>
  <si>
    <t>職員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</si>
  <si>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</si>
  <si>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</si>
  <si>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</si>
  <si>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</si>
  <si>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</si>
  <si>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</si>
  <si>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</si>
  <si>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うち医療分</t>
  </si>
  <si>
    <t>年延外来患者数（人）</t>
  </si>
  <si>
    <t>業　　　　　　　　　　　　　　　　務</t>
  </si>
  <si>
    <t>居宅サービス</t>
  </si>
  <si>
    <t>介護サービス事業の経営状況（法非適）　</t>
  </si>
  <si>
    <t>年延介護サービス利用者数（人）</t>
  </si>
  <si>
    <t>うち</t>
  </si>
  <si>
    <t>指定介護老人福祉施設(人）</t>
  </si>
  <si>
    <t>介護老人保健施設(人）</t>
  </si>
  <si>
    <t>通所介護（人）</t>
  </si>
  <si>
    <t>通所リハビリステーション（人）</t>
  </si>
  <si>
    <t>短期入所生活介護（人）</t>
  </si>
  <si>
    <t>年延入所定員(人）</t>
  </si>
  <si>
    <t>延床面積（m2）</t>
  </si>
  <si>
    <t>居室床面積（m2）</t>
  </si>
  <si>
    <t>Ａ</t>
  </si>
  <si>
    <t>うち</t>
  </si>
  <si>
    <t>　うち</t>
  </si>
  <si>
    <t>Ｃ</t>
  </si>
  <si>
    <t>Ｄ</t>
  </si>
  <si>
    <t>Ｅ</t>
  </si>
  <si>
    <t>うち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</si>
  <si>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</si>
  <si>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</si>
  <si>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</si>
  <si>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</si>
  <si>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</si>
  <si>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</si>
  <si>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</si>
  <si>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</si>
  <si>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</si>
  <si>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野田市</t>
  </si>
  <si>
    <t>平成16年度</t>
  </si>
  <si>
    <t>平成17年度</t>
  </si>
  <si>
    <t>平成18年度</t>
  </si>
  <si>
    <t>指定管理者制度</t>
  </si>
  <si>
    <t>有</t>
  </si>
  <si>
    <t>有</t>
  </si>
  <si>
    <t>　うち</t>
  </si>
  <si>
    <t>Ｂ</t>
  </si>
  <si>
    <t>　うち</t>
  </si>
  <si>
    <t>Ｂ</t>
  </si>
  <si>
    <t>代行制</t>
  </si>
  <si>
    <t>Ｂ</t>
  </si>
  <si>
    <t>Ｂ</t>
  </si>
  <si>
    <t>無</t>
  </si>
  <si>
    <t>通所リハビリテーション（人）</t>
  </si>
  <si>
    <t>通所リハビリテーション</t>
  </si>
  <si>
    <t>　うち</t>
  </si>
  <si>
    <t>Ｂ</t>
  </si>
  <si>
    <t>利用料金制</t>
  </si>
  <si>
    <t>　うち</t>
  </si>
  <si>
    <t>Ｂ</t>
  </si>
  <si>
    <t>Ｂ</t>
  </si>
  <si>
    <t>Ｂ</t>
  </si>
  <si>
    <t>無</t>
  </si>
  <si>
    <t>Ｂ</t>
  </si>
  <si>
    <t>Ｂ</t>
  </si>
  <si>
    <t>Ｂ</t>
  </si>
  <si>
    <t>　うち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</si>
  <si>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</si>
  <si>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</si>
  <si>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</si>
  <si>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</si>
  <si>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</si>
  <si>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</si>
  <si>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</si>
  <si>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</si>
  <si>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</si>
  <si>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Ｂ</t>
  </si>
  <si>
    <t>　うち</t>
  </si>
  <si>
    <t>Ｂ</t>
  </si>
  <si>
    <t>Ｂ</t>
  </si>
  <si>
    <t>Ｂ</t>
  </si>
  <si>
    <t>Ｂ</t>
  </si>
  <si>
    <t>Ｂ</t>
  </si>
  <si>
    <t>Ｂ</t>
  </si>
  <si>
    <t>Ｂ</t>
  </si>
  <si>
    <t>無</t>
  </si>
  <si>
    <t>　うち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</si>
  <si>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</si>
  <si>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</si>
  <si>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</si>
  <si>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</si>
  <si>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</si>
  <si>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</si>
  <si>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</si>
  <si>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</si>
  <si>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</si>
  <si>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</si>
  <si>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</si>
  <si>
    <t>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</si>
</sst>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.0;[Red]\-#,##0.0"/>
    <numFmt numFmtId="180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b/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8" xfId="0" applyFont="1" applyBorder="1" applyAlignment="1">
      <alignment vertical="top" textRotation="255" wrapText="1" shrinkToFit="1"/>
    </xf>
    <xf numFmtId="0" fontId="6" fillId="0" borderId="28" xfId="0" applyFont="1" applyBorder="1" applyAlignment="1">
      <alignment horizontal="center" vertical="center" textRotation="255" wrapText="1" shrinkToFit="1"/>
    </xf>
    <xf numFmtId="0" fontId="6" fillId="0" borderId="28" xfId="0" applyFont="1" applyBorder="1" applyAlignment="1">
      <alignment vertical="top" textRotation="255" wrapText="1" shrinkToFi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wrapText="1" shrinkToFi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38" fontId="2" fillId="0" borderId="41" xfId="48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vertical="center"/>
      <protection locked="0"/>
    </xf>
    <xf numFmtId="38" fontId="2" fillId="0" borderId="31" xfId="48" applyFont="1" applyBorder="1" applyAlignment="1" applyProtection="1">
      <alignment vertical="center"/>
      <protection locked="0"/>
    </xf>
    <xf numFmtId="38" fontId="2" fillId="0" borderId="42" xfId="48" applyFont="1" applyBorder="1" applyAlignment="1" applyProtection="1">
      <alignment vertical="center"/>
      <protection locked="0"/>
    </xf>
    <xf numFmtId="38" fontId="2" fillId="0" borderId="43" xfId="48" applyFont="1" applyBorder="1" applyAlignment="1" applyProtection="1">
      <alignment vertical="center"/>
      <protection locked="0"/>
    </xf>
    <xf numFmtId="38" fontId="2" fillId="0" borderId="44" xfId="48" applyFont="1" applyBorder="1" applyAlignment="1" applyProtection="1">
      <alignment vertical="center"/>
      <protection locked="0"/>
    </xf>
    <xf numFmtId="38" fontId="2" fillId="0" borderId="45" xfId="48" applyFont="1" applyBorder="1" applyAlignment="1" applyProtection="1">
      <alignment vertical="center"/>
      <protection locked="0"/>
    </xf>
    <xf numFmtId="38" fontId="2" fillId="0" borderId="46" xfId="48" applyFont="1" applyBorder="1" applyAlignment="1" applyProtection="1">
      <alignment vertical="center"/>
      <protection locked="0"/>
    </xf>
    <xf numFmtId="38" fontId="2" fillId="0" borderId="47" xfId="48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horizontal="left" vertical="center" indent="1"/>
      <protection locked="0"/>
    </xf>
    <xf numFmtId="38" fontId="2" fillId="0" borderId="14" xfId="48" applyFont="1" applyBorder="1" applyAlignment="1" applyProtection="1">
      <alignment vertical="center"/>
      <protection locked="0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28" xfId="48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50" xfId="48" applyFont="1" applyBorder="1" applyAlignment="1" applyProtection="1">
      <alignment vertical="center"/>
      <protection locked="0"/>
    </xf>
    <xf numFmtId="38" fontId="2" fillId="0" borderId="34" xfId="48" applyFont="1" applyBorder="1" applyAlignment="1" applyProtection="1">
      <alignment vertical="center"/>
      <protection locked="0"/>
    </xf>
    <xf numFmtId="38" fontId="2" fillId="0" borderId="51" xfId="48" applyFont="1" applyBorder="1" applyAlignment="1" applyProtection="1">
      <alignment vertical="center"/>
      <protection locked="0"/>
    </xf>
    <xf numFmtId="38" fontId="2" fillId="0" borderId="38" xfId="48" applyFont="1" applyBorder="1" applyAlignment="1" applyProtection="1">
      <alignment vertical="center"/>
      <protection locked="0"/>
    </xf>
    <xf numFmtId="38" fontId="2" fillId="0" borderId="39" xfId="48" applyFont="1" applyBorder="1" applyAlignment="1" applyProtection="1">
      <alignment vertical="center"/>
      <protection locked="0"/>
    </xf>
    <xf numFmtId="38" fontId="2" fillId="0" borderId="40" xfId="48" applyFont="1" applyBorder="1" applyAlignment="1" applyProtection="1">
      <alignment vertical="center"/>
      <protection locked="0"/>
    </xf>
    <xf numFmtId="38" fontId="2" fillId="0" borderId="52" xfId="48" applyFont="1" applyBorder="1" applyAlignment="1" applyProtection="1">
      <alignment vertical="center"/>
      <protection locked="0"/>
    </xf>
    <xf numFmtId="38" fontId="2" fillId="0" borderId="35" xfId="48" applyFont="1" applyBorder="1" applyAlignment="1" applyProtection="1">
      <alignment vertical="center"/>
      <protection locked="0"/>
    </xf>
    <xf numFmtId="38" fontId="2" fillId="0" borderId="36" xfId="48" applyFont="1" applyBorder="1" applyAlignment="1" applyProtection="1">
      <alignment vertical="center"/>
      <protection locked="0"/>
    </xf>
    <xf numFmtId="38" fontId="2" fillId="0" borderId="37" xfId="48" applyFont="1" applyBorder="1" applyAlignment="1" applyProtection="1">
      <alignment vertical="center"/>
      <protection locked="0"/>
    </xf>
    <xf numFmtId="179" fontId="2" fillId="0" borderId="35" xfId="48" applyNumberFormat="1" applyFont="1" applyBorder="1" applyAlignment="1" applyProtection="1">
      <alignment vertical="center"/>
      <protection locked="0"/>
    </xf>
    <xf numFmtId="179" fontId="2" fillId="0" borderId="36" xfId="48" applyNumberFormat="1" applyFont="1" applyBorder="1" applyAlignment="1" applyProtection="1">
      <alignment vertical="center"/>
      <protection locked="0"/>
    </xf>
    <xf numFmtId="179" fontId="2" fillId="0" borderId="37" xfId="48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80" fontId="2" fillId="0" borderId="35" xfId="48" applyNumberFormat="1" applyFont="1" applyBorder="1" applyAlignment="1" applyProtection="1">
      <alignment vertical="center"/>
      <protection locked="0"/>
    </xf>
    <xf numFmtId="180" fontId="2" fillId="0" borderId="36" xfId="48" applyNumberFormat="1" applyFont="1" applyBorder="1" applyAlignment="1" applyProtection="1">
      <alignment vertical="center"/>
      <protection locked="0"/>
    </xf>
    <xf numFmtId="180" fontId="2" fillId="0" borderId="37" xfId="48" applyNumberFormat="1" applyFont="1" applyBorder="1" applyAlignment="1" applyProtection="1">
      <alignment vertical="center"/>
      <protection locked="0"/>
    </xf>
    <xf numFmtId="38" fontId="2" fillId="0" borderId="33" xfId="48" applyFont="1" applyBorder="1" applyAlignment="1" applyProtection="1">
      <alignment horizontal="right" vertical="center"/>
      <protection locked="0"/>
    </xf>
    <xf numFmtId="38" fontId="2" fillId="0" borderId="31" xfId="48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38" fontId="2" fillId="0" borderId="44" xfId="48" applyFont="1" applyFill="1" applyBorder="1" applyAlignment="1" applyProtection="1">
      <alignment vertical="center"/>
      <protection locked="0"/>
    </xf>
    <xf numFmtId="38" fontId="2" fillId="0" borderId="40" xfId="48" applyFont="1" applyFill="1" applyBorder="1" applyAlignment="1" applyProtection="1">
      <alignment vertical="center"/>
      <protection locked="0"/>
    </xf>
    <xf numFmtId="38" fontId="2" fillId="0" borderId="47" xfId="48" applyFont="1" applyFill="1" applyBorder="1" applyAlignment="1" applyProtection="1">
      <alignment vertical="center"/>
      <protection locked="0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37" xfId="48" applyFont="1" applyFill="1" applyBorder="1" applyAlignment="1" applyProtection="1">
      <alignment vertical="center"/>
      <protection locked="0"/>
    </xf>
    <xf numFmtId="179" fontId="2" fillId="0" borderId="37" xfId="48" applyNumberFormat="1" applyFont="1" applyFill="1" applyBorder="1" applyAlignment="1" applyProtection="1">
      <alignment vertical="center"/>
      <protection locked="0"/>
    </xf>
    <xf numFmtId="38" fontId="2" fillId="0" borderId="49" xfId="48" applyFont="1" applyFill="1" applyBorder="1" applyAlignment="1" applyProtection="1">
      <alignment vertical="center"/>
      <protection locked="0"/>
    </xf>
    <xf numFmtId="38" fontId="2" fillId="0" borderId="51" xfId="48" applyFont="1" applyFill="1" applyBorder="1" applyAlignment="1" applyProtection="1">
      <alignment vertical="center"/>
      <protection locked="0"/>
    </xf>
    <xf numFmtId="38" fontId="2" fillId="0" borderId="13" xfId="48" applyFont="1" applyBorder="1" applyAlignment="1" applyProtection="1">
      <alignment vertical="center"/>
      <protection locked="0"/>
    </xf>
    <xf numFmtId="38" fontId="2" fillId="0" borderId="53" xfId="48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38" fontId="2" fillId="0" borderId="12" xfId="48" applyFont="1" applyBorder="1" applyAlignment="1" applyProtection="1">
      <alignment vertical="center"/>
      <protection locked="0"/>
    </xf>
    <xf numFmtId="179" fontId="2" fillId="0" borderId="12" xfId="48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176" fontId="2" fillId="0" borderId="54" xfId="48" applyNumberFormat="1" applyFont="1" applyBorder="1" applyAlignment="1" applyProtection="1">
      <alignment vertical="center"/>
      <protection locked="0"/>
    </xf>
    <xf numFmtId="176" fontId="2" fillId="0" borderId="43" xfId="48" applyNumberFormat="1" applyFont="1" applyBorder="1" applyAlignment="1" applyProtection="1">
      <alignment vertical="center"/>
      <protection locked="0"/>
    </xf>
    <xf numFmtId="176" fontId="2" fillId="0" borderId="44" xfId="48" applyNumberFormat="1" applyFont="1" applyBorder="1" applyAlignment="1" applyProtection="1">
      <alignment vertical="center"/>
      <protection locked="0"/>
    </xf>
    <xf numFmtId="176" fontId="2" fillId="0" borderId="38" xfId="48" applyNumberFormat="1" applyFont="1" applyBorder="1" applyAlignment="1" applyProtection="1">
      <alignment vertical="center"/>
      <protection locked="0"/>
    </xf>
    <xf numFmtId="176" fontId="2" fillId="0" borderId="39" xfId="48" applyNumberFormat="1" applyFont="1" applyBorder="1" applyAlignment="1" applyProtection="1">
      <alignment vertical="center"/>
      <protection locked="0"/>
    </xf>
    <xf numFmtId="176" fontId="2" fillId="0" borderId="40" xfId="48" applyNumberFormat="1" applyFont="1" applyBorder="1" applyAlignment="1" applyProtection="1">
      <alignment vertical="center"/>
      <protection locked="0"/>
    </xf>
    <xf numFmtId="176" fontId="2" fillId="0" borderId="41" xfId="48" applyNumberFormat="1" applyFont="1" applyBorder="1" applyAlignment="1" applyProtection="1">
      <alignment vertical="center"/>
      <protection locked="0"/>
    </xf>
    <xf numFmtId="176" fontId="2" fillId="0" borderId="33" xfId="48" applyNumberFormat="1" applyFont="1" applyBorder="1" applyAlignment="1" applyProtection="1">
      <alignment vertical="center"/>
      <protection locked="0"/>
    </xf>
    <xf numFmtId="176" fontId="2" fillId="0" borderId="31" xfId="48" applyNumberFormat="1" applyFont="1" applyBorder="1" applyAlignment="1" applyProtection="1">
      <alignment vertical="center"/>
      <protection locked="0"/>
    </xf>
    <xf numFmtId="176" fontId="2" fillId="0" borderId="52" xfId="48" applyNumberFormat="1" applyFont="1" applyBorder="1" applyAlignment="1" applyProtection="1">
      <alignment vertical="center"/>
      <protection locked="0"/>
    </xf>
    <xf numFmtId="176" fontId="2" fillId="0" borderId="55" xfId="48" applyNumberFormat="1" applyFont="1" applyBorder="1" applyAlignment="1" applyProtection="1">
      <alignment vertical="center"/>
      <protection locked="0"/>
    </xf>
    <xf numFmtId="176" fontId="2" fillId="0" borderId="42" xfId="48" applyNumberFormat="1" applyFont="1" applyBorder="1" applyAlignment="1" applyProtection="1">
      <alignment vertical="center"/>
      <protection locked="0"/>
    </xf>
    <xf numFmtId="176" fontId="2" fillId="0" borderId="15" xfId="48" applyNumberFormat="1" applyFont="1" applyBorder="1" applyAlignment="1" applyProtection="1">
      <alignment vertical="center"/>
      <protection locked="0"/>
    </xf>
    <xf numFmtId="176" fontId="2" fillId="0" borderId="35" xfId="48" applyNumberFormat="1" applyFont="1" applyBorder="1" applyAlignment="1" applyProtection="1">
      <alignment vertical="center"/>
      <protection locked="0"/>
    </xf>
    <xf numFmtId="176" fontId="2" fillId="0" borderId="36" xfId="48" applyNumberFormat="1" applyFont="1" applyBorder="1" applyAlignment="1" applyProtection="1">
      <alignment vertical="center"/>
      <protection locked="0"/>
    </xf>
    <xf numFmtId="176" fontId="2" fillId="0" borderId="37" xfId="48" applyNumberFormat="1" applyFont="1" applyBorder="1" applyAlignment="1" applyProtection="1">
      <alignment vertical="center"/>
      <protection locked="0"/>
    </xf>
    <xf numFmtId="176" fontId="2" fillId="0" borderId="13" xfId="48" applyNumberFormat="1" applyFont="1" applyBorder="1" applyAlignment="1" applyProtection="1">
      <alignment vertical="center"/>
      <protection locked="0"/>
    </xf>
    <xf numFmtId="176" fontId="2" fillId="0" borderId="14" xfId="48" applyNumberFormat="1" applyFont="1" applyBorder="1" applyAlignment="1" applyProtection="1">
      <alignment vertical="center"/>
      <protection locked="0"/>
    </xf>
    <xf numFmtId="176" fontId="2" fillId="0" borderId="12" xfId="48" applyNumberFormat="1" applyFont="1" applyBorder="1" applyAlignment="1" applyProtection="1">
      <alignment vertical="center"/>
      <protection locked="0"/>
    </xf>
    <xf numFmtId="176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15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31" xfId="48" applyNumberFormat="1" applyFont="1" applyFill="1" applyBorder="1" applyAlignment="1" applyProtection="1">
      <alignment vertical="center"/>
      <protection locked="0"/>
    </xf>
    <xf numFmtId="176" fontId="2" fillId="0" borderId="22" xfId="48" applyNumberFormat="1" applyFont="1" applyFill="1" applyBorder="1" applyAlignment="1" applyProtection="1">
      <alignment vertical="center"/>
      <protection locked="0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12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56" xfId="48" applyNumberFormat="1" applyFont="1" applyFill="1" applyBorder="1" applyAlignment="1" applyProtection="1">
      <alignment vertical="center"/>
      <protection locked="0"/>
    </xf>
    <xf numFmtId="38" fontId="37" fillId="0" borderId="41" xfId="48" applyFont="1" applyBorder="1" applyAlignment="1" applyProtection="1">
      <alignment vertical="center"/>
      <protection locked="0"/>
    </xf>
    <xf numFmtId="38" fontId="37" fillId="0" borderId="33" xfId="48" applyFont="1" applyBorder="1" applyAlignment="1" applyProtection="1">
      <alignment vertical="center"/>
      <protection locked="0"/>
    </xf>
    <xf numFmtId="38" fontId="37" fillId="0" borderId="31" xfId="48" applyFont="1" applyBorder="1" applyAlignment="1" applyProtection="1">
      <alignment vertical="center"/>
      <protection locked="0"/>
    </xf>
    <xf numFmtId="38" fontId="37" fillId="0" borderId="49" xfId="48" applyFont="1" applyBorder="1" applyAlignment="1" applyProtection="1">
      <alignment vertical="center"/>
      <protection locked="0"/>
    </xf>
    <xf numFmtId="0" fontId="2" fillId="0" borderId="52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58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2" fillId="0" borderId="54" xfId="48" applyNumberFormat="1" applyFont="1" applyBorder="1" applyAlignment="1" applyProtection="1">
      <alignment vertical="center"/>
      <protection locked="0"/>
    </xf>
    <xf numFmtId="178" fontId="2" fillId="0" borderId="43" xfId="48" applyNumberFormat="1" applyFont="1" applyBorder="1" applyAlignment="1" applyProtection="1">
      <alignment vertical="center"/>
      <protection locked="0"/>
    </xf>
    <xf numFmtId="178" fontId="2" fillId="0" borderId="44" xfId="48" applyNumberFormat="1" applyFont="1" applyBorder="1" applyAlignment="1" applyProtection="1">
      <alignment vertical="center"/>
      <protection locked="0"/>
    </xf>
    <xf numFmtId="178" fontId="2" fillId="0" borderId="55" xfId="48" applyNumberFormat="1" applyFont="1" applyBorder="1" applyAlignment="1" applyProtection="1">
      <alignment vertical="center"/>
      <protection locked="0"/>
    </xf>
    <xf numFmtId="178" fontId="2" fillId="0" borderId="42" xfId="48" applyNumberFormat="1" applyFont="1" applyBorder="1" applyAlignment="1" applyProtection="1">
      <alignment vertical="center"/>
      <protection locked="0"/>
    </xf>
    <xf numFmtId="178" fontId="2" fillId="0" borderId="15" xfId="48" applyNumberFormat="1" applyFont="1" applyBorder="1" applyAlignment="1" applyProtection="1">
      <alignment vertical="center"/>
      <protection locked="0"/>
    </xf>
    <xf numFmtId="178" fontId="2" fillId="0" borderId="35" xfId="48" applyNumberFormat="1" applyFont="1" applyBorder="1" applyAlignment="1" applyProtection="1">
      <alignment vertical="center"/>
      <protection locked="0"/>
    </xf>
    <xf numFmtId="178" fontId="2" fillId="0" borderId="36" xfId="48" applyNumberFormat="1" applyFont="1" applyBorder="1" applyAlignment="1" applyProtection="1">
      <alignment vertical="center"/>
      <protection locked="0"/>
    </xf>
    <xf numFmtId="178" fontId="2" fillId="0" borderId="37" xfId="48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2" fillId="0" borderId="60" xfId="0" applyFont="1" applyBorder="1" applyAlignment="1">
      <alignment vertical="center" textRotation="255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 indent="1"/>
    </xf>
    <xf numFmtId="0" fontId="0" fillId="0" borderId="61" xfId="0" applyBorder="1" applyAlignment="1">
      <alignment vertical="center"/>
    </xf>
    <xf numFmtId="0" fontId="3" fillId="0" borderId="28" xfId="0" applyFont="1" applyBorder="1" applyAlignment="1">
      <alignment vertical="top" textRotation="255" wrapText="1" shrinkToFit="1"/>
    </xf>
    <xf numFmtId="0" fontId="3" fillId="0" borderId="46" xfId="0" applyFont="1" applyBorder="1" applyAlignment="1">
      <alignment vertical="top" textRotation="255" wrapText="1" shrinkToFit="1"/>
    </xf>
    <xf numFmtId="0" fontId="3" fillId="0" borderId="28" xfId="0" applyFont="1" applyBorder="1" applyAlignment="1">
      <alignment horizontal="center" vertical="top" textRotation="255" wrapText="1" shrinkToFit="1"/>
    </xf>
    <xf numFmtId="0" fontId="3" fillId="0" borderId="53" xfId="0" applyFont="1" applyBorder="1" applyAlignment="1">
      <alignment horizontal="center" vertical="top" textRotation="255" wrapText="1" shrinkToFit="1"/>
    </xf>
    <xf numFmtId="0" fontId="3" fillId="0" borderId="46" xfId="0" applyFont="1" applyBorder="1" applyAlignment="1">
      <alignment horizontal="center" vertical="top" textRotation="255" wrapText="1" shrinkToFit="1"/>
    </xf>
    <xf numFmtId="0" fontId="2" fillId="0" borderId="46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vertical="top" textRotation="255" shrinkToFit="1"/>
    </xf>
    <xf numFmtId="0" fontId="2" fillId="0" borderId="46" xfId="0" applyFont="1" applyBorder="1" applyAlignment="1">
      <alignment vertical="top" textRotation="255" shrinkToFit="1"/>
    </xf>
    <xf numFmtId="0" fontId="7" fillId="0" borderId="28" xfId="0" applyFont="1" applyBorder="1" applyAlignment="1">
      <alignment vertical="top" textRotation="255" wrapText="1" shrinkToFit="1"/>
    </xf>
    <xf numFmtId="0" fontId="7" fillId="0" borderId="46" xfId="0" applyFont="1" applyBorder="1" applyAlignment="1">
      <alignment vertical="top" textRotation="255" wrapText="1" shrinkToFit="1"/>
    </xf>
    <xf numFmtId="0" fontId="2" fillId="0" borderId="28" xfId="0" applyFont="1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2" fillId="0" borderId="6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46" xfId="0" applyBorder="1" applyAlignment="1">
      <alignment vertical="top" textRotation="255" shrinkToFit="1"/>
    </xf>
    <xf numFmtId="0" fontId="8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0" fillId="0" borderId="34" xfId="0" applyBorder="1" applyAlignment="1">
      <alignment horizontal="center" vertical="center" textRotation="255"/>
    </xf>
    <xf numFmtId="0" fontId="2" fillId="0" borderId="58" xfId="0" applyFont="1" applyBorder="1" applyAlignment="1">
      <alignment vertical="center" textRotation="255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58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58" fontId="2" fillId="0" borderId="5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　葉　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千葉市和陽園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200025</xdr:colOff>
      <xdr:row>3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010025" y="657225"/>
          <a:ext cx="2095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</xdr:row>
      <xdr:rowOff>9525</xdr:rowOff>
    </xdr:from>
    <xdr:to>
      <xdr:col>13</xdr:col>
      <xdr:colOff>695325</xdr:colOff>
      <xdr:row>3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058025" y="666750"/>
          <a:ext cx="2286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４　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鶴寿園老人デイサービスセンター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3　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特別養護老人ホーム鶴寿園（短期入所）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野田市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 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特別養護老人ホーム鶴寿園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習志野市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2</xdr:row>
      <xdr:rowOff>0</xdr:rowOff>
    </xdr:from>
    <xdr:to>
      <xdr:col>14</xdr:col>
      <xdr:colOff>781050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229475" y="657225"/>
          <a:ext cx="308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習志野市立養護老人ホーム白鷺園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柏市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3243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介護老人保健施設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3147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581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はみんぐ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572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200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8652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特定介護老人福祉施設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0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1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22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3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24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25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26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27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28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9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0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31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特定介護老人福祉施設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32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33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老人短期入所施設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0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21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22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23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24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25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26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27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28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9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0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31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老人短期入所施設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32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33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特別養護老人ホーム総野園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デイサービスセンター総野園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11" name="Text Box 8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勝浦市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12" name="Line 9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13" name="Text Box 12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老人デイサービスセンター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14" name="Line 13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デイサービスセンター総野園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流山市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19050</xdr:rowOff>
    </xdr:from>
    <xdr:to>
      <xdr:col>13</xdr:col>
      <xdr:colOff>485775</xdr:colOff>
      <xdr:row>3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067550" y="676275"/>
          <a:ext cx="2066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流山市訪問看護ステーション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和陽園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180975</xdr:colOff>
      <xdr:row>1</xdr:row>
      <xdr:rowOff>295275</xdr:rowOff>
    </xdr:from>
    <xdr:to>
      <xdr:col>11</xdr:col>
      <xdr:colOff>295275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0555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鎌ケ谷市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老人ディサービスセンター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初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富小学校ディサービスセンター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浦安市特別養護老人ホーム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浦安市高洲高齢者デイサービスセンター　他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浦安市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浦安市指定訪問看護ステーション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南房総市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訪問看護ステーション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13</xdr:col>
      <xdr:colOff>762000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3095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（施設名）南房総市訪問看護ステーション</a:t>
          </a:r>
        </a:p>
      </xdr:txBody>
    </xdr:sp>
    <xdr:clientData/>
  </xdr:twoCellAnchor>
  <xdr:twoCellAnchor>
    <xdr:from>
      <xdr:col>4</xdr:col>
      <xdr:colOff>28575</xdr:colOff>
      <xdr:row>7</xdr:row>
      <xdr:rowOff>85725</xdr:rowOff>
    </xdr:from>
    <xdr:to>
      <xdr:col>4</xdr:col>
      <xdr:colOff>876300</xdr:colOff>
      <xdr:row>14</xdr:row>
      <xdr:rowOff>295275</xdr:rowOff>
    </xdr:to>
    <xdr:sp>
      <xdr:nvSpPr>
        <xdr:cNvPr id="10" name="Line 10"/>
        <xdr:cNvSpPr>
          <a:spLocks/>
        </xdr:cNvSpPr>
      </xdr:nvSpPr>
      <xdr:spPr>
        <a:xfrm flipH="1">
          <a:off x="3114675" y="2057400"/>
          <a:ext cx="847725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47625</xdr:rowOff>
    </xdr:from>
    <xdr:to>
      <xdr:col>4</xdr:col>
      <xdr:colOff>866775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095625" y="4457700"/>
          <a:ext cx="857250" cy="857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876300</xdr:colOff>
      <xdr:row>53</xdr:row>
      <xdr:rowOff>295275</xdr:rowOff>
    </xdr:to>
    <xdr:sp>
      <xdr:nvSpPr>
        <xdr:cNvPr id="12" name="Line 12"/>
        <xdr:cNvSpPr>
          <a:spLocks/>
        </xdr:cNvSpPr>
      </xdr:nvSpPr>
      <xdr:spPr>
        <a:xfrm flipH="1">
          <a:off x="3095625" y="13030200"/>
          <a:ext cx="866775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38100</xdr:rowOff>
    </xdr:from>
    <xdr:to>
      <xdr:col>13</xdr:col>
      <xdr:colOff>847725</xdr:colOff>
      <xdr:row>14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8686800" y="1400175"/>
          <a:ext cx="80962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14</xdr:row>
      <xdr:rowOff>0</xdr:rowOff>
    </xdr:from>
    <xdr:to>
      <xdr:col>14</xdr:col>
      <xdr:colOff>28575</xdr:colOff>
      <xdr:row>21</xdr:row>
      <xdr:rowOff>295275</xdr:rowOff>
    </xdr:to>
    <xdr:sp>
      <xdr:nvSpPr>
        <xdr:cNvPr id="14" name="Line 14"/>
        <xdr:cNvSpPr>
          <a:spLocks/>
        </xdr:cNvSpPr>
      </xdr:nvSpPr>
      <xdr:spPr>
        <a:xfrm flipH="1">
          <a:off x="8610600" y="4105275"/>
          <a:ext cx="9525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295275</xdr:rowOff>
    </xdr:from>
    <xdr:to>
      <xdr:col>13</xdr:col>
      <xdr:colOff>866775</xdr:colOff>
      <xdr:row>33</xdr:row>
      <xdr:rowOff>28575</xdr:rowOff>
    </xdr:to>
    <xdr:sp>
      <xdr:nvSpPr>
        <xdr:cNvPr id="15" name="Line 15"/>
        <xdr:cNvSpPr>
          <a:spLocks/>
        </xdr:cNvSpPr>
      </xdr:nvSpPr>
      <xdr:spPr>
        <a:xfrm flipH="1">
          <a:off x="8686800" y="6534150"/>
          <a:ext cx="82867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1</xdr:row>
      <xdr:rowOff>295275</xdr:rowOff>
    </xdr:from>
    <xdr:to>
      <xdr:col>14</xdr:col>
      <xdr:colOff>676275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47700"/>
          <a:ext cx="2800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香取市ひまわり苑デイサービスセンター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香取市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訪問看護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訪問看護ステーション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東庄町訪問看護ステーション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東庄町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東庄町デイサービスセンター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東庄町デイサービスセンター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千葉市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いきいきプラザ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指定介護老人福祉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14</xdr:col>
      <xdr:colOff>447675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2571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大多喜町特別養護老人ホーム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180975</xdr:colOff>
      <xdr:row>1</xdr:row>
      <xdr:rowOff>295275</xdr:rowOff>
    </xdr:from>
    <xdr:to>
      <xdr:col>11</xdr:col>
      <xdr:colOff>295275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0555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14</xdr:col>
      <xdr:colOff>447675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2571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大多喜町特別養護老人ホーム
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180975</xdr:colOff>
      <xdr:row>1</xdr:row>
      <xdr:rowOff>295275</xdr:rowOff>
    </xdr:from>
    <xdr:to>
      <xdr:col>11</xdr:col>
      <xdr:colOff>295275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0555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鋸　南　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47625</xdr:rowOff>
    </xdr:from>
    <xdr:to>
      <xdr:col>9</xdr:col>
      <xdr:colOff>95250</xdr:colOff>
      <xdr:row>3</xdr:row>
      <xdr:rowOff>47625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71950" y="704850"/>
          <a:ext cx="2047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指定訪問看護ステーション
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</xdr:row>
      <xdr:rowOff>9525</xdr:rowOff>
    </xdr:from>
    <xdr:to>
      <xdr:col>13</xdr:col>
      <xdr:colOff>828675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210425" y="666750"/>
          <a:ext cx="2266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鋸南町訪問看護ステーション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鋸　南　町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2</xdr:row>
      <xdr:rowOff>19050</xdr:rowOff>
    </xdr:from>
    <xdr:to>
      <xdr:col>13</xdr:col>
      <xdr:colOff>685800</xdr:colOff>
      <xdr:row>2</xdr:row>
      <xdr:rowOff>276225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105650" y="676275"/>
          <a:ext cx="2228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鋸南町デイサービスセンター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9525</xdr:rowOff>
    </xdr:from>
    <xdr:to>
      <xdr:col>13</xdr:col>
      <xdr:colOff>609600</xdr:colOff>
      <xdr:row>3</xdr:row>
      <xdr:rowOff>19050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667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  <xdr:twoCellAnchor>
    <xdr:from>
      <xdr:col>11</xdr:col>
      <xdr:colOff>666750</xdr:colOff>
      <xdr:row>1</xdr:row>
      <xdr:rowOff>276225</xdr:rowOff>
    </xdr:from>
    <xdr:to>
      <xdr:col>13</xdr:col>
      <xdr:colOff>609600</xdr:colOff>
      <xdr:row>2</xdr:row>
      <xdr:rowOff>285750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7410450" y="628650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四市複合事務組合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9525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981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三　山　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1333500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809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山武郡市広域行政組合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190500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943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695325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933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銚子市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外川園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</xdr:rowOff>
    </xdr:from>
    <xdr:to>
      <xdr:col>3</xdr:col>
      <xdr:colOff>533400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6750"/>
          <a:ext cx="1724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（団体名）　　市川市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市川市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介護老人保健施設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</xdr:row>
      <xdr:rowOff>0</xdr:rowOff>
    </xdr:from>
    <xdr:to>
      <xdr:col>13</xdr:col>
      <xdr:colOff>609600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41045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介護老人保健施設ゆうゆう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指定介護老人福祉施設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495300</xdr:colOff>
      <xdr:row>2</xdr:row>
      <xdr:rowOff>0</xdr:rowOff>
    </xdr:from>
    <xdr:to>
      <xdr:col>13</xdr:col>
      <xdr:colOff>695325</xdr:colOff>
      <xdr:row>3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239000" y="657225"/>
          <a:ext cx="2105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特別養護老人ホーム朋松苑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152900" y="657225"/>
          <a:ext cx="1847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老人短期入所施設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495300</xdr:colOff>
      <xdr:row>2</xdr:row>
      <xdr:rowOff>0</xdr:rowOff>
    </xdr:from>
    <xdr:to>
      <xdr:col>13</xdr:col>
      <xdr:colOff>695325</xdr:colOff>
      <xdr:row>3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239000" y="657225"/>
          <a:ext cx="2105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朋松苑短期入所施設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295275</xdr:rowOff>
    </xdr:from>
    <xdr:to>
      <xdr:col>2</xdr:col>
      <xdr:colOff>28575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（団体名）</a:t>
          </a:r>
        </a:p>
      </xdr:txBody>
    </xdr:sp>
    <xdr:clientData/>
  </xdr:twoCellAnchor>
  <xdr:twoCellAnchor>
    <xdr:from>
      <xdr:col>2</xdr:col>
      <xdr:colOff>28575</xdr:colOff>
      <xdr:row>1</xdr:row>
      <xdr:rowOff>295275</xdr:rowOff>
    </xdr:from>
    <xdr:to>
      <xdr:col>3</xdr:col>
      <xdr:colOff>1181100</xdr:colOff>
      <xdr:row>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1525" y="647700"/>
          <a:ext cx="1657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船橋市</a:t>
          </a:r>
        </a:p>
      </xdr:txBody>
    </xdr:sp>
    <xdr:clientData fLocksWithSheet="0"/>
  </xdr:twoCellAnchor>
  <xdr:twoCellAnchor>
    <xdr:from>
      <xdr:col>0</xdr:col>
      <xdr:colOff>76200</xdr:colOff>
      <xdr:row>2</xdr:row>
      <xdr:rowOff>295275</xdr:rowOff>
    </xdr:from>
    <xdr:to>
      <xdr:col>3</xdr:col>
      <xdr:colOff>1095375</xdr:colOff>
      <xdr:row>2</xdr:row>
      <xdr:rowOff>295275</xdr:rowOff>
    </xdr:to>
    <xdr:sp>
      <xdr:nvSpPr>
        <xdr:cNvPr id="3" name="Line 3"/>
        <xdr:cNvSpPr>
          <a:spLocks/>
        </xdr:cNvSpPr>
      </xdr:nvSpPr>
      <xdr:spPr>
        <a:xfrm>
          <a:off x="76200" y="952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8</xdr:col>
      <xdr:colOff>95250</xdr:colOff>
      <xdr:row>3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981450" y="657225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老人デイサービスセンター</a:t>
          </a:r>
        </a:p>
      </xdr:txBody>
    </xdr:sp>
    <xdr:clientData fLocksWithSheet="0"/>
  </xdr:twoCellAnchor>
  <xdr:twoCellAnchor>
    <xdr:from>
      <xdr:col>4</xdr:col>
      <xdr:colOff>57150</xdr:colOff>
      <xdr:row>3</xdr:row>
      <xdr:rowOff>0</xdr:rowOff>
    </xdr:from>
    <xdr:to>
      <xdr:col>8</xdr:col>
      <xdr:colOff>200025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14325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</xdr:row>
      <xdr:rowOff>47625</xdr:rowOff>
    </xdr:from>
    <xdr:to>
      <xdr:col>13</xdr:col>
      <xdr:colOff>847725</xdr:colOff>
      <xdr:row>3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953250" y="704850"/>
          <a:ext cx="2543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北老人デイサービスセンター他４施設</a:t>
          </a:r>
        </a:p>
      </xdr:txBody>
    </xdr:sp>
    <xdr:clientData fLocksWithSheet="0"/>
  </xdr:twoCellAnchor>
  <xdr:twoCellAnchor>
    <xdr:from>
      <xdr:col>10</xdr:col>
      <xdr:colOff>57150</xdr:colOff>
      <xdr:row>3</xdr:row>
      <xdr:rowOff>0</xdr:rowOff>
    </xdr:from>
    <xdr:to>
      <xdr:col>13</xdr:col>
      <xdr:colOff>714375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00800" y="9620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1781175</xdr:colOff>
      <xdr:row>1</xdr:row>
      <xdr:rowOff>295275</xdr:rowOff>
    </xdr:from>
    <xdr:to>
      <xdr:col>5</xdr:col>
      <xdr:colOff>85725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28950" y="647700"/>
          <a:ext cx="102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（施設種別名）</a:t>
          </a:r>
        </a:p>
      </xdr:txBody>
    </xdr:sp>
    <xdr:clientData/>
  </xdr:twoCellAnchor>
  <xdr:twoCellAnchor>
    <xdr:from>
      <xdr:col>9</xdr:col>
      <xdr:colOff>190500</xdr:colOff>
      <xdr:row>1</xdr:row>
      <xdr:rowOff>295275</xdr:rowOff>
    </xdr:from>
    <xdr:to>
      <xdr:col>11</xdr:col>
      <xdr:colOff>304800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315075" y="647700"/>
          <a:ext cx="733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tabSelected="1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18</v>
      </c>
      <c r="N6" s="56">
        <v>204779</v>
      </c>
      <c r="O6" s="57">
        <v>208277</v>
      </c>
      <c r="P6" s="58">
        <v>225880</v>
      </c>
    </row>
    <row r="7" spans="1:16" ht="24" customHeight="1" thickBot="1">
      <c r="A7" s="190" t="s">
        <v>123</v>
      </c>
      <c r="B7" s="191"/>
      <c r="C7" s="191"/>
      <c r="D7" s="191"/>
      <c r="E7" s="172" t="s">
        <v>124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192164</v>
      </c>
      <c r="O7" s="57">
        <v>189591</v>
      </c>
      <c r="P7" s="58">
        <v>174991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94</v>
      </c>
      <c r="L8" s="1" t="s">
        <v>9</v>
      </c>
      <c r="M8" s="7"/>
      <c r="N8" s="56">
        <v>192164</v>
      </c>
      <c r="O8" s="57">
        <v>189591</v>
      </c>
      <c r="P8" s="58">
        <v>174991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50</v>
      </c>
      <c r="F9" s="54">
        <v>50</v>
      </c>
      <c r="G9" s="55">
        <v>50</v>
      </c>
      <c r="H9" s="3"/>
      <c r="I9" s="169"/>
      <c r="J9" s="162"/>
      <c r="K9" s="1" t="s">
        <v>30</v>
      </c>
      <c r="L9" s="9"/>
      <c r="M9" s="7"/>
      <c r="N9" s="56">
        <v>12615</v>
      </c>
      <c r="O9" s="57">
        <v>18686</v>
      </c>
      <c r="P9" s="58">
        <v>50889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19</v>
      </c>
      <c r="N10" s="56">
        <v>204779</v>
      </c>
      <c r="O10" s="57">
        <v>208277</v>
      </c>
      <c r="P10" s="58">
        <v>225880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14</v>
      </c>
      <c r="K11" s="1" t="s">
        <v>55</v>
      </c>
      <c r="L11" s="9"/>
      <c r="N11" s="76">
        <v>204779</v>
      </c>
      <c r="O11" s="57">
        <v>207850</v>
      </c>
      <c r="P11" s="58">
        <v>225560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8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528</v>
      </c>
      <c r="O13" s="57">
        <v>427</v>
      </c>
      <c r="P13" s="58">
        <v>320</v>
      </c>
    </row>
    <row r="14" spans="1:16" ht="24" customHeight="1" thickBot="1">
      <c r="A14" s="144"/>
      <c r="B14" s="1" t="s">
        <v>101</v>
      </c>
      <c r="C14" s="9"/>
      <c r="D14" s="16"/>
      <c r="E14" s="56">
        <v>1456</v>
      </c>
      <c r="F14" s="57">
        <v>1456</v>
      </c>
      <c r="G14" s="58">
        <v>1456</v>
      </c>
      <c r="H14" s="3"/>
      <c r="I14" s="170"/>
      <c r="J14" s="4" t="s">
        <v>32</v>
      </c>
      <c r="K14" s="14"/>
      <c r="L14" s="14"/>
      <c r="M14" s="8" t="s">
        <v>31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459</v>
      </c>
      <c r="F15" s="60">
        <v>459</v>
      </c>
      <c r="G15" s="61">
        <v>459</v>
      </c>
      <c r="H15" s="3"/>
      <c r="I15" s="168" t="s">
        <v>42</v>
      </c>
      <c r="J15" s="22" t="s">
        <v>34</v>
      </c>
      <c r="K15" s="23"/>
      <c r="L15" s="23"/>
      <c r="M15" s="6" t="s">
        <v>20</v>
      </c>
      <c r="N15" s="114">
        <v>2066</v>
      </c>
      <c r="O15" s="115">
        <v>2167</v>
      </c>
      <c r="P15" s="116">
        <v>2274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15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18098</v>
      </c>
      <c r="F17" s="57">
        <v>18090</v>
      </c>
      <c r="G17" s="58">
        <v>18009</v>
      </c>
      <c r="H17" s="3"/>
      <c r="I17" s="194"/>
      <c r="J17" s="182"/>
      <c r="K17" s="1" t="s">
        <v>30</v>
      </c>
      <c r="L17" s="9"/>
      <c r="M17" s="7"/>
      <c r="N17" s="120">
        <v>2066</v>
      </c>
      <c r="O17" s="118">
        <v>2167</v>
      </c>
      <c r="P17" s="119">
        <v>2274</v>
      </c>
    </row>
    <row r="18" spans="1:16" ht="24" customHeight="1">
      <c r="A18" s="203"/>
      <c r="B18" s="206"/>
      <c r="C18" s="27" t="s">
        <v>64</v>
      </c>
      <c r="D18" s="12"/>
      <c r="E18" s="56">
        <v>18250</v>
      </c>
      <c r="F18" s="57">
        <v>18250</v>
      </c>
      <c r="G18" s="58">
        <v>18250</v>
      </c>
      <c r="H18" s="3"/>
      <c r="I18" s="194"/>
      <c r="J18" s="1" t="s">
        <v>36</v>
      </c>
      <c r="K18" s="9"/>
      <c r="L18" s="9"/>
      <c r="M18" s="13" t="s">
        <v>21</v>
      </c>
      <c r="N18" s="117">
        <v>2066</v>
      </c>
      <c r="O18" s="118">
        <v>2167</v>
      </c>
      <c r="P18" s="119">
        <v>2274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37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8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22</v>
      </c>
      <c r="N21" s="117">
        <v>2066</v>
      </c>
      <c r="O21" s="118">
        <v>2167</v>
      </c>
      <c r="P21" s="119">
        <v>2274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23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44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25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26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27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49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28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99</v>
      </c>
      <c r="O30" s="81">
        <v>99</v>
      </c>
      <c r="P30" s="82">
        <v>99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14681</v>
      </c>
      <c r="O32" s="74">
        <v>18686</v>
      </c>
      <c r="P32" s="75">
        <v>53163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436796</v>
      </c>
      <c r="O33" s="78">
        <v>405571</v>
      </c>
      <c r="P33" s="79">
        <v>373653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36243</v>
      </c>
      <c r="O6" s="57">
        <v>34885</v>
      </c>
      <c r="P6" s="58">
        <v>39354</v>
      </c>
    </row>
    <row r="7" spans="1:16" ht="24" customHeight="1" thickBot="1">
      <c r="A7" s="190" t="s">
        <v>123</v>
      </c>
      <c r="B7" s="191"/>
      <c r="C7" s="191"/>
      <c r="D7" s="191"/>
      <c r="E7" s="172" t="s">
        <v>143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21403</v>
      </c>
      <c r="O7" s="57">
        <v>18774</v>
      </c>
      <c r="P7" s="58">
        <v>18114</v>
      </c>
    </row>
    <row r="8" spans="1:16" ht="24" customHeight="1">
      <c r="A8" s="171" t="s">
        <v>61</v>
      </c>
      <c r="B8" s="10" t="s">
        <v>57</v>
      </c>
      <c r="C8" s="11"/>
      <c r="D8" s="17"/>
      <c r="E8" s="50"/>
      <c r="F8" s="51"/>
      <c r="G8" s="52"/>
      <c r="H8" s="3"/>
      <c r="I8" s="169"/>
      <c r="J8" s="161"/>
      <c r="K8" s="43" t="s">
        <v>104</v>
      </c>
      <c r="L8" s="1" t="s">
        <v>9</v>
      </c>
      <c r="M8" s="7"/>
      <c r="N8" s="56">
        <v>21403</v>
      </c>
      <c r="O8" s="57">
        <v>18774</v>
      </c>
      <c r="P8" s="58">
        <v>18114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14039</v>
      </c>
      <c r="O9" s="57">
        <v>15417</v>
      </c>
      <c r="P9" s="58">
        <v>20618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144</v>
      </c>
      <c r="N10" s="56">
        <v>36242</v>
      </c>
      <c r="O10" s="57">
        <v>34885</v>
      </c>
      <c r="P10" s="58">
        <v>39354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36242</v>
      </c>
      <c r="O11" s="57">
        <v>34885</v>
      </c>
      <c r="P11" s="58">
        <v>39354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30921</v>
      </c>
      <c r="O12" s="57">
        <v>29686</v>
      </c>
      <c r="P12" s="58">
        <v>31777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87</v>
      </c>
      <c r="F14" s="57">
        <v>87</v>
      </c>
      <c r="G14" s="58">
        <v>87</v>
      </c>
      <c r="H14" s="3"/>
      <c r="I14" s="170"/>
      <c r="J14" s="4" t="s">
        <v>32</v>
      </c>
      <c r="K14" s="14"/>
      <c r="L14" s="14"/>
      <c r="M14" s="8" t="s">
        <v>106</v>
      </c>
      <c r="N14" s="111"/>
      <c r="O14" s="112"/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/>
      <c r="O22" s="122"/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>
        <v>243</v>
      </c>
      <c r="F23" s="57">
        <v>243</v>
      </c>
      <c r="G23" s="58">
        <v>245</v>
      </c>
      <c r="H23" s="3"/>
      <c r="I23" s="20" t="s">
        <v>43</v>
      </c>
      <c r="J23" s="21"/>
      <c r="K23" s="21"/>
      <c r="L23" s="21"/>
      <c r="M23" s="5" t="s">
        <v>113</v>
      </c>
      <c r="N23" s="124"/>
      <c r="O23" s="125"/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>
        <v>593</v>
      </c>
      <c r="F24" s="92">
        <v>535</v>
      </c>
      <c r="G24" s="66">
        <v>553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/>
      <c r="O27" s="125"/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/>
      <c r="O29" s="125"/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14039</v>
      </c>
      <c r="O32" s="74">
        <v>15417</v>
      </c>
      <c r="P32" s="75">
        <v>20618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313</v>
      </c>
      <c r="F38" s="68">
        <v>245</v>
      </c>
      <c r="G38" s="69">
        <v>0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4</v>
      </c>
      <c r="F45" s="57">
        <v>4</v>
      </c>
      <c r="G45" s="58">
        <v>4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>
        <v>2</v>
      </c>
      <c r="F48" s="57">
        <v>2</v>
      </c>
      <c r="G48" s="58">
        <v>2</v>
      </c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v>6</v>
      </c>
      <c r="F51" s="56">
        <v>6</v>
      </c>
      <c r="G51" s="66">
        <f>SUM(G44:G50)</f>
        <v>6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6</v>
      </c>
      <c r="F52" s="56">
        <v>6</v>
      </c>
      <c r="G52" s="58">
        <v>6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6</v>
      </c>
      <c r="F53" s="63">
        <v>6</v>
      </c>
      <c r="G53" s="64">
        <v>6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A5:D5"/>
    <mergeCell ref="A6:D6"/>
    <mergeCell ref="I6:I14"/>
    <mergeCell ref="A8:A15"/>
    <mergeCell ref="E6:G6"/>
    <mergeCell ref="E7:G7"/>
    <mergeCell ref="C35:C36"/>
    <mergeCell ref="C32:C34"/>
    <mergeCell ref="J16:J17"/>
    <mergeCell ref="J19:J21"/>
    <mergeCell ref="C23:C24"/>
    <mergeCell ref="I33:L33"/>
    <mergeCell ref="C25:C26"/>
    <mergeCell ref="A7:D7"/>
    <mergeCell ref="C28:C29"/>
    <mergeCell ref="C30:C31"/>
    <mergeCell ref="A1:P1"/>
    <mergeCell ref="B9:B13"/>
    <mergeCell ref="I15:I22"/>
    <mergeCell ref="J11:J13"/>
    <mergeCell ref="C19:C20"/>
    <mergeCell ref="C21:C22"/>
    <mergeCell ref="K21:L21"/>
    <mergeCell ref="B52:B54"/>
    <mergeCell ref="A44:A54"/>
    <mergeCell ref="B41:B43"/>
    <mergeCell ref="A16:A43"/>
    <mergeCell ref="B19:B37"/>
    <mergeCell ref="B16:B18"/>
    <mergeCell ref="B44:B51"/>
    <mergeCell ref="B39:B4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36495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33611</v>
      </c>
      <c r="O6" s="57">
        <v>35606</v>
      </c>
      <c r="P6" s="58">
        <v>5127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32656</v>
      </c>
      <c r="O7" s="57">
        <v>35606</v>
      </c>
      <c r="P7" s="58">
        <v>5127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32656</v>
      </c>
      <c r="O8" s="57">
        <v>35606</v>
      </c>
      <c r="P8" s="58">
        <v>5127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955</v>
      </c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145</v>
      </c>
      <c r="N10" s="56">
        <v>33611</v>
      </c>
      <c r="O10" s="57">
        <v>35590</v>
      </c>
      <c r="P10" s="58">
        <v>89</v>
      </c>
    </row>
    <row r="11" spans="1:16" ht="24" customHeight="1">
      <c r="A11" s="144"/>
      <c r="B11" s="183"/>
      <c r="C11" s="27" t="s">
        <v>97</v>
      </c>
      <c r="D11" s="16"/>
      <c r="E11" s="53">
        <v>19</v>
      </c>
      <c r="F11" s="54">
        <v>19</v>
      </c>
      <c r="G11" s="55">
        <v>19</v>
      </c>
      <c r="H11" s="3"/>
      <c r="I11" s="169"/>
      <c r="J11" s="160" t="s">
        <v>105</v>
      </c>
      <c r="K11" s="1" t="s">
        <v>55</v>
      </c>
      <c r="L11" s="9"/>
      <c r="N11" s="76">
        <v>33611</v>
      </c>
      <c r="O11" s="57">
        <v>35590</v>
      </c>
      <c r="P11" s="58">
        <v>89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609</v>
      </c>
      <c r="F14" s="57">
        <v>609</v>
      </c>
      <c r="G14" s="58">
        <v>609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16</v>
      </c>
      <c r="P14" s="113">
        <f>P6-P10</f>
        <v>5038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16</v>
      </c>
      <c r="P23" s="126">
        <f>P14+P22</f>
        <v>5038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16</v>
      </c>
      <c r="P27" s="126">
        <f>P23-P24+P25-P26</f>
        <v>5038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243</v>
      </c>
      <c r="F28" s="57">
        <v>257</v>
      </c>
      <c r="G28" s="58">
        <v>306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3853</v>
      </c>
      <c r="F29" s="57">
        <v>4203</v>
      </c>
      <c r="G29" s="58">
        <v>4486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16</v>
      </c>
      <c r="P29" s="126">
        <f>P27-P28</f>
        <v>5038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5760.6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955</v>
      </c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36495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9784</v>
      </c>
      <c r="O6" s="57">
        <v>9620</v>
      </c>
      <c r="P6" s="58">
        <v>1172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9784</v>
      </c>
      <c r="O7" s="57">
        <v>9620</v>
      </c>
      <c r="P7" s="58">
        <v>1172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9784</v>
      </c>
      <c r="O8" s="57">
        <v>9620</v>
      </c>
      <c r="P8" s="58">
        <v>1172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146</v>
      </c>
      <c r="N10" s="56">
        <v>9707</v>
      </c>
      <c r="O10" s="57">
        <v>8673</v>
      </c>
      <c r="P10" s="58">
        <v>19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147</v>
      </c>
      <c r="K11" s="1" t="s">
        <v>55</v>
      </c>
      <c r="L11" s="9"/>
      <c r="N11" s="76">
        <v>9707</v>
      </c>
      <c r="O11" s="57">
        <v>8673</v>
      </c>
      <c r="P11" s="58">
        <v>19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2</v>
      </c>
      <c r="F13" s="54">
        <v>2</v>
      </c>
      <c r="G13" s="55">
        <v>2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38</v>
      </c>
      <c r="F14" s="57">
        <v>38</v>
      </c>
      <c r="G14" s="58">
        <v>38</v>
      </c>
      <c r="H14" s="3"/>
      <c r="I14" s="170"/>
      <c r="J14" s="4" t="s">
        <v>32</v>
      </c>
      <c r="K14" s="14"/>
      <c r="L14" s="14"/>
      <c r="M14" s="8" t="s">
        <v>31</v>
      </c>
      <c r="N14" s="111">
        <f>N6-N10</f>
        <v>77</v>
      </c>
      <c r="O14" s="112">
        <f>O6-O10</f>
        <v>947</v>
      </c>
      <c r="P14" s="113">
        <f>P6-P10</f>
        <v>1153</v>
      </c>
    </row>
    <row r="15" spans="1:16" ht="24" customHeight="1" thickBot="1">
      <c r="A15" s="145"/>
      <c r="B15" s="4" t="s">
        <v>102</v>
      </c>
      <c r="C15" s="14"/>
      <c r="D15" s="18"/>
      <c r="E15" s="59">
        <v>17</v>
      </c>
      <c r="F15" s="60">
        <v>17</v>
      </c>
      <c r="G15" s="61">
        <v>17</v>
      </c>
      <c r="H15" s="3"/>
      <c r="I15" s="168" t="s">
        <v>42</v>
      </c>
      <c r="J15" s="22" t="s">
        <v>34</v>
      </c>
      <c r="K15" s="23"/>
      <c r="L15" s="23"/>
      <c r="M15" s="6" t="s">
        <v>20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104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21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148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148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149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150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151</v>
      </c>
      <c r="N23" s="124">
        <f>N14+N22</f>
        <v>77</v>
      </c>
      <c r="O23" s="125">
        <f>O14+O22</f>
        <v>947</v>
      </c>
      <c r="P23" s="126">
        <f>P14+P22</f>
        <v>1153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152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153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154</v>
      </c>
      <c r="N27" s="124">
        <f>N23-N24+N25-N26</f>
        <v>77</v>
      </c>
      <c r="O27" s="125">
        <f>O23-O24+O25-O26</f>
        <v>947</v>
      </c>
      <c r="P27" s="126">
        <f>P23-P24+P25-P26</f>
        <v>1153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155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156</v>
      </c>
      <c r="N29" s="124">
        <f>N27-N28</f>
        <v>77</v>
      </c>
      <c r="O29" s="125">
        <f>O27-O28</f>
        <v>947</v>
      </c>
      <c r="P29" s="126">
        <f>P27-P28</f>
        <v>1153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100.8</v>
      </c>
      <c r="O30" s="81">
        <v>110.9</v>
      </c>
      <c r="P30" s="82">
        <v>6168.4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934</v>
      </c>
      <c r="F33" s="57">
        <v>844</v>
      </c>
      <c r="G33" s="58">
        <v>767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>
        <v>934</v>
      </c>
      <c r="F34" s="57">
        <v>844</v>
      </c>
      <c r="G34" s="58">
        <v>767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189411</v>
      </c>
      <c r="O6" s="57">
        <v>228260</v>
      </c>
      <c r="P6" s="58">
        <v>32565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181955</v>
      </c>
      <c r="O7" s="57">
        <v>227264</v>
      </c>
      <c r="P7" s="58">
        <v>32565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2</v>
      </c>
      <c r="F8" s="51">
        <v>2</v>
      </c>
      <c r="G8" s="52">
        <v>2</v>
      </c>
      <c r="H8" s="3"/>
      <c r="I8" s="169"/>
      <c r="J8" s="161"/>
      <c r="K8" s="43" t="s">
        <v>104</v>
      </c>
      <c r="L8" s="1" t="s">
        <v>9</v>
      </c>
      <c r="M8" s="7"/>
      <c r="N8" s="56">
        <v>181955</v>
      </c>
      <c r="O8" s="57">
        <v>227264</v>
      </c>
      <c r="P8" s="58">
        <v>32565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65</v>
      </c>
      <c r="F9" s="54">
        <v>65</v>
      </c>
      <c r="G9" s="55">
        <v>65</v>
      </c>
      <c r="H9" s="3"/>
      <c r="I9" s="169"/>
      <c r="J9" s="162"/>
      <c r="K9" s="1" t="s">
        <v>30</v>
      </c>
      <c r="L9" s="9"/>
      <c r="M9" s="7"/>
      <c r="N9" s="56">
        <v>7417</v>
      </c>
      <c r="O9" s="57">
        <v>964</v>
      </c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157</v>
      </c>
      <c r="N10" s="56">
        <v>189411</v>
      </c>
      <c r="O10" s="57">
        <v>228165</v>
      </c>
      <c r="P10" s="58">
        <v>1843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189308</v>
      </c>
      <c r="O11" s="57">
        <v>227775</v>
      </c>
      <c r="P11" s="58">
        <v>1477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103</v>
      </c>
      <c r="O13" s="57">
        <v>390</v>
      </c>
      <c r="P13" s="58">
        <v>366</v>
      </c>
    </row>
    <row r="14" spans="1:16" ht="24" customHeight="1" thickBot="1">
      <c r="A14" s="144"/>
      <c r="B14" s="1" t="s">
        <v>101</v>
      </c>
      <c r="C14" s="9"/>
      <c r="D14" s="16"/>
      <c r="E14" s="56">
        <v>1440</v>
      </c>
      <c r="F14" s="57">
        <v>1440</v>
      </c>
      <c r="G14" s="58">
        <v>1440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95</v>
      </c>
      <c r="P14" s="113">
        <f>P6-P10</f>
        <v>30722</v>
      </c>
    </row>
    <row r="15" spans="1:16" ht="24" customHeight="1" thickBot="1">
      <c r="A15" s="145"/>
      <c r="B15" s="4" t="s">
        <v>102</v>
      </c>
      <c r="C15" s="14"/>
      <c r="D15" s="18"/>
      <c r="E15" s="59">
        <v>599</v>
      </c>
      <c r="F15" s="60">
        <v>599</v>
      </c>
      <c r="G15" s="61">
        <v>599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10147</v>
      </c>
      <c r="O15" s="115">
        <v>1065</v>
      </c>
      <c r="P15" s="116">
        <v>1184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17792</v>
      </c>
      <c r="F17" s="57">
        <v>22459</v>
      </c>
      <c r="G17" s="58">
        <v>22794</v>
      </c>
      <c r="H17" s="3"/>
      <c r="I17" s="194"/>
      <c r="J17" s="182"/>
      <c r="K17" s="1" t="s">
        <v>30</v>
      </c>
      <c r="L17" s="9"/>
      <c r="M17" s="7"/>
      <c r="N17" s="120">
        <v>10147</v>
      </c>
      <c r="O17" s="118">
        <v>1065</v>
      </c>
      <c r="P17" s="119">
        <v>1184</v>
      </c>
    </row>
    <row r="18" spans="1:16" ht="24" customHeight="1">
      <c r="A18" s="203"/>
      <c r="B18" s="206"/>
      <c r="C18" s="27" t="s">
        <v>64</v>
      </c>
      <c r="D18" s="12"/>
      <c r="E18" s="56">
        <v>19600</v>
      </c>
      <c r="F18" s="57">
        <v>23725</v>
      </c>
      <c r="G18" s="58">
        <v>23725</v>
      </c>
      <c r="H18" s="3"/>
      <c r="I18" s="194"/>
      <c r="J18" s="1" t="s">
        <v>36</v>
      </c>
      <c r="K18" s="9"/>
      <c r="L18" s="9"/>
      <c r="M18" s="13" t="s">
        <v>108</v>
      </c>
      <c r="N18" s="117">
        <v>10147</v>
      </c>
      <c r="O18" s="118">
        <v>1160</v>
      </c>
      <c r="P18" s="119">
        <v>1184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9863</v>
      </c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284</v>
      </c>
      <c r="O21" s="118">
        <v>1160</v>
      </c>
      <c r="P21" s="119">
        <v>1184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-95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30722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30722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30722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99.5</v>
      </c>
      <c r="P30" s="82">
        <v>1075.8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17564</v>
      </c>
      <c r="O32" s="74">
        <v>2029</v>
      </c>
      <c r="P32" s="75">
        <v>1184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19793</v>
      </c>
      <c r="O33" s="78">
        <v>18633</v>
      </c>
      <c r="P33" s="79">
        <v>17449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36586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2291</v>
      </c>
      <c r="O6" s="57">
        <v>1265</v>
      </c>
      <c r="P6" s="58"/>
    </row>
    <row r="7" spans="1:16" ht="24" customHeight="1" thickBot="1">
      <c r="A7" s="190" t="s">
        <v>123</v>
      </c>
      <c r="B7" s="191"/>
      <c r="C7" s="191"/>
      <c r="D7" s="191"/>
      <c r="E7" s="172" t="s">
        <v>124</v>
      </c>
      <c r="F7" s="173"/>
      <c r="G7" s="174"/>
      <c r="H7" s="3"/>
      <c r="I7" s="169"/>
      <c r="J7" s="160" t="s">
        <v>158</v>
      </c>
      <c r="K7" s="1" t="s">
        <v>54</v>
      </c>
      <c r="L7" s="9"/>
      <c r="M7" s="7"/>
      <c r="N7" s="56">
        <v>2291</v>
      </c>
      <c r="O7" s="57">
        <v>1265</v>
      </c>
      <c r="P7" s="58"/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2291</v>
      </c>
      <c r="O8" s="57">
        <v>1265</v>
      </c>
      <c r="P8" s="58"/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159</v>
      </c>
      <c r="N10" s="56">
        <v>942</v>
      </c>
      <c r="O10" s="57">
        <v>1265</v>
      </c>
      <c r="P10" s="58"/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942</v>
      </c>
      <c r="O11" s="57">
        <v>674</v>
      </c>
      <c r="P11" s="58"/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4</v>
      </c>
      <c r="F13" s="54">
        <v>4</v>
      </c>
      <c r="G13" s="55">
        <v>4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40</v>
      </c>
      <c r="F14" s="57">
        <v>40</v>
      </c>
      <c r="G14" s="58">
        <v>40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1349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20</v>
      </c>
      <c r="F15" s="60">
        <v>20</v>
      </c>
      <c r="G15" s="61">
        <v>20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1349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1349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1349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282</v>
      </c>
      <c r="F33" s="57">
        <v>151</v>
      </c>
      <c r="G33" s="58">
        <v>556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>
        <v>1460</v>
      </c>
      <c r="F34" s="57">
        <v>1460</v>
      </c>
      <c r="G34" s="58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6.375" style="2" bestFit="1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496923</v>
      </c>
      <c r="O6" s="57">
        <v>482107</v>
      </c>
      <c r="P6" s="93">
        <v>42967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496697</v>
      </c>
      <c r="O7" s="57">
        <v>481927</v>
      </c>
      <c r="P7" s="93">
        <v>2664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94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496697</v>
      </c>
      <c r="O8" s="57">
        <v>481927</v>
      </c>
      <c r="P8" s="93">
        <v>2664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95"/>
      <c r="H9" s="3"/>
      <c r="I9" s="169"/>
      <c r="J9" s="162"/>
      <c r="K9" s="1" t="s">
        <v>30</v>
      </c>
      <c r="L9" s="9"/>
      <c r="M9" s="7"/>
      <c r="N9" s="56"/>
      <c r="O9" s="57"/>
      <c r="P9" s="93"/>
    </row>
    <row r="10" spans="1:16" ht="24" customHeight="1">
      <c r="A10" s="144"/>
      <c r="B10" s="183"/>
      <c r="C10" s="27" t="s">
        <v>96</v>
      </c>
      <c r="D10" s="16"/>
      <c r="E10" s="53">
        <v>100</v>
      </c>
      <c r="F10" s="54">
        <v>100</v>
      </c>
      <c r="G10" s="95">
        <v>100</v>
      </c>
      <c r="H10" s="3"/>
      <c r="I10" s="169"/>
      <c r="J10" s="9" t="s">
        <v>33</v>
      </c>
      <c r="K10" s="9"/>
      <c r="L10" s="9"/>
      <c r="M10" s="7" t="s">
        <v>160</v>
      </c>
      <c r="N10" s="56">
        <v>482209</v>
      </c>
      <c r="O10" s="57">
        <v>495521</v>
      </c>
      <c r="P10" s="93">
        <v>34113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95"/>
      <c r="H11" s="3"/>
      <c r="I11" s="169"/>
      <c r="J11" s="160" t="s">
        <v>105</v>
      </c>
      <c r="K11" s="1" t="s">
        <v>55</v>
      </c>
      <c r="L11" s="9"/>
      <c r="N11" s="76">
        <v>451944</v>
      </c>
      <c r="O11" s="57">
        <v>466268</v>
      </c>
      <c r="P11" s="93">
        <v>5894</v>
      </c>
    </row>
    <row r="12" spans="1:16" ht="24" customHeight="1">
      <c r="A12" s="144"/>
      <c r="B12" s="183"/>
      <c r="C12" s="27" t="s">
        <v>98</v>
      </c>
      <c r="D12" s="16"/>
      <c r="E12" s="53">
        <v>20</v>
      </c>
      <c r="F12" s="54">
        <v>20</v>
      </c>
      <c r="G12" s="95">
        <v>25</v>
      </c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93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95"/>
      <c r="H13" s="3"/>
      <c r="I13" s="169"/>
      <c r="J13" s="161"/>
      <c r="K13" s="24" t="s">
        <v>10</v>
      </c>
      <c r="L13" s="25"/>
      <c r="M13" s="7"/>
      <c r="N13" s="56">
        <v>30265</v>
      </c>
      <c r="O13" s="57">
        <v>29253</v>
      </c>
      <c r="P13" s="93">
        <v>28219</v>
      </c>
    </row>
    <row r="14" spans="1:16" ht="24" customHeight="1" thickBot="1">
      <c r="A14" s="144"/>
      <c r="B14" s="1" t="s">
        <v>101</v>
      </c>
      <c r="C14" s="9"/>
      <c r="D14" s="16"/>
      <c r="E14" s="56">
        <v>4557</v>
      </c>
      <c r="F14" s="57">
        <v>4557</v>
      </c>
      <c r="G14" s="93">
        <v>4557</v>
      </c>
      <c r="H14" s="3"/>
      <c r="I14" s="170"/>
      <c r="J14" s="4" t="s">
        <v>32</v>
      </c>
      <c r="K14" s="14"/>
      <c r="L14" s="14"/>
      <c r="M14" s="8" t="s">
        <v>106</v>
      </c>
      <c r="N14" s="130">
        <f>N6-N10</f>
        <v>14714</v>
      </c>
      <c r="O14" s="131">
        <f>O6-O10</f>
        <v>-13414</v>
      </c>
      <c r="P14" s="132">
        <f>P6-P10</f>
        <v>8854</v>
      </c>
    </row>
    <row r="15" spans="1:16" ht="24" customHeight="1" thickBot="1">
      <c r="A15" s="145"/>
      <c r="B15" s="4" t="s">
        <v>102</v>
      </c>
      <c r="C15" s="14"/>
      <c r="D15" s="18"/>
      <c r="E15" s="59">
        <v>932</v>
      </c>
      <c r="F15" s="60">
        <v>932</v>
      </c>
      <c r="G15" s="96">
        <v>932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40000</v>
      </c>
      <c r="O15" s="115">
        <v>40000</v>
      </c>
      <c r="P15" s="133">
        <v>20000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94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34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30468</v>
      </c>
      <c r="F17" s="57">
        <v>29716</v>
      </c>
      <c r="G17" s="93">
        <v>29322</v>
      </c>
      <c r="H17" s="3"/>
      <c r="I17" s="194"/>
      <c r="J17" s="182"/>
      <c r="K17" s="1" t="s">
        <v>30</v>
      </c>
      <c r="L17" s="9"/>
      <c r="M17" s="7"/>
      <c r="N17" s="120">
        <v>40000</v>
      </c>
      <c r="O17" s="118">
        <v>40000</v>
      </c>
      <c r="P17" s="134">
        <v>20000</v>
      </c>
    </row>
    <row r="18" spans="1:16" ht="24" customHeight="1">
      <c r="A18" s="203"/>
      <c r="B18" s="206"/>
      <c r="C18" s="27" t="s">
        <v>64</v>
      </c>
      <c r="D18" s="12"/>
      <c r="E18" s="56">
        <v>32850</v>
      </c>
      <c r="F18" s="57">
        <v>32850</v>
      </c>
      <c r="G18" s="93">
        <v>32850</v>
      </c>
      <c r="H18" s="3"/>
      <c r="I18" s="194"/>
      <c r="J18" s="1" t="s">
        <v>36</v>
      </c>
      <c r="K18" s="9"/>
      <c r="L18" s="9"/>
      <c r="M18" s="13" t="s">
        <v>108</v>
      </c>
      <c r="N18" s="117">
        <v>51684</v>
      </c>
      <c r="O18" s="118">
        <v>55160</v>
      </c>
      <c r="P18" s="134">
        <v>55039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93"/>
      <c r="H19" s="3"/>
      <c r="I19" s="194"/>
      <c r="J19" s="160" t="s">
        <v>109</v>
      </c>
      <c r="K19" s="1" t="s">
        <v>38</v>
      </c>
      <c r="L19" s="9"/>
      <c r="M19" s="7"/>
      <c r="N19" s="117">
        <v>2262</v>
      </c>
      <c r="O19" s="118">
        <v>4725</v>
      </c>
      <c r="P19" s="134">
        <v>3570</v>
      </c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93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34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93"/>
      <c r="H21" s="3"/>
      <c r="I21" s="194"/>
      <c r="J21" s="182"/>
      <c r="K21" s="175" t="s">
        <v>40</v>
      </c>
      <c r="L21" s="176"/>
      <c r="M21" s="7" t="s">
        <v>111</v>
      </c>
      <c r="N21" s="117">
        <v>49422</v>
      </c>
      <c r="O21" s="118">
        <v>50435</v>
      </c>
      <c r="P21" s="134">
        <v>51469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98"/>
      <c r="H22" s="3"/>
      <c r="I22" s="195"/>
      <c r="J22" s="4" t="s">
        <v>41</v>
      </c>
      <c r="K22" s="14"/>
      <c r="L22" s="14"/>
      <c r="M22" s="8" t="s">
        <v>112</v>
      </c>
      <c r="N22" s="130">
        <f>N15-N18</f>
        <v>-11684</v>
      </c>
      <c r="O22" s="131">
        <f>O15-O18</f>
        <v>-15160</v>
      </c>
      <c r="P22" s="132">
        <f>P15-P18</f>
        <v>-35039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93"/>
      <c r="H23" s="3"/>
      <c r="I23" s="20" t="s">
        <v>43</v>
      </c>
      <c r="J23" s="21"/>
      <c r="K23" s="21"/>
      <c r="L23" s="21"/>
      <c r="M23" s="5" t="s">
        <v>113</v>
      </c>
      <c r="N23" s="135">
        <f>N14+N22</f>
        <v>3030</v>
      </c>
      <c r="O23" s="136">
        <f>O14+O22</f>
        <v>-28574</v>
      </c>
      <c r="P23" s="137">
        <f>P14+P22</f>
        <v>-26185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99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38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93"/>
      <c r="H25" s="3"/>
      <c r="I25" s="20" t="s">
        <v>45</v>
      </c>
      <c r="J25" s="21"/>
      <c r="K25" s="21"/>
      <c r="L25" s="21"/>
      <c r="M25" s="5" t="s">
        <v>114</v>
      </c>
      <c r="N25" s="124">
        <v>188944</v>
      </c>
      <c r="O25" s="125">
        <v>191974</v>
      </c>
      <c r="P25" s="138">
        <v>163400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93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38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93"/>
      <c r="H27" s="3"/>
      <c r="I27" s="20" t="s">
        <v>47</v>
      </c>
      <c r="J27" s="21"/>
      <c r="K27" s="21"/>
      <c r="L27" s="21"/>
      <c r="M27" s="5" t="s">
        <v>116</v>
      </c>
      <c r="N27" s="139">
        <f>N23-N24+N25-N26</f>
        <v>191974</v>
      </c>
      <c r="O27" s="136">
        <f>O23-O24+O25-O26</f>
        <v>163400</v>
      </c>
      <c r="P27" s="137">
        <f>P23-P24+P25-P26</f>
        <v>137215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93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38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93"/>
      <c r="H29" s="3"/>
      <c r="I29" s="20" t="s">
        <v>50</v>
      </c>
      <c r="J29" s="21"/>
      <c r="K29" s="21"/>
      <c r="L29" s="21"/>
      <c r="M29" s="5" t="s">
        <v>118</v>
      </c>
      <c r="N29" s="139">
        <f>N27-N28</f>
        <v>191974</v>
      </c>
      <c r="O29" s="136">
        <f>O27-O28</f>
        <v>163400</v>
      </c>
      <c r="P29" s="138">
        <f>P27-P28</f>
        <v>137215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>
        <v>294</v>
      </c>
      <c r="F30" s="57">
        <v>294</v>
      </c>
      <c r="G30" s="93">
        <v>294</v>
      </c>
      <c r="H30" s="3"/>
      <c r="I30" s="20" t="s">
        <v>51</v>
      </c>
      <c r="J30" s="21"/>
      <c r="K30" s="21"/>
      <c r="L30" s="21"/>
      <c r="M30" s="5"/>
      <c r="N30" s="80">
        <v>93.5</v>
      </c>
      <c r="O30" s="81">
        <v>88.3</v>
      </c>
      <c r="P30" s="101">
        <v>50.2</v>
      </c>
    </row>
    <row r="31" spans="1:16" ht="24" customHeight="1" thickBot="1">
      <c r="A31" s="200"/>
      <c r="B31" s="161"/>
      <c r="C31" s="187"/>
      <c r="D31" s="37" t="s">
        <v>66</v>
      </c>
      <c r="E31" s="56">
        <v>5179</v>
      </c>
      <c r="F31" s="57">
        <v>5204</v>
      </c>
      <c r="G31" s="93">
        <v>5725</v>
      </c>
      <c r="H31" s="3"/>
      <c r="I31" s="20" t="s">
        <v>52</v>
      </c>
      <c r="J31" s="21"/>
      <c r="K31" s="21"/>
      <c r="L31" s="21"/>
      <c r="M31" s="5"/>
      <c r="N31" s="80"/>
      <c r="O31" s="81"/>
      <c r="P31" s="101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93"/>
      <c r="H32" s="3"/>
      <c r="I32" s="15" t="s">
        <v>11</v>
      </c>
      <c r="J32" s="11"/>
      <c r="K32" s="11"/>
      <c r="L32" s="11"/>
      <c r="M32" s="6"/>
      <c r="N32" s="73">
        <v>40000</v>
      </c>
      <c r="O32" s="74">
        <v>40000</v>
      </c>
      <c r="P32" s="97">
        <v>20000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93"/>
      <c r="H33" s="3"/>
      <c r="I33" s="163" t="s">
        <v>53</v>
      </c>
      <c r="J33" s="164"/>
      <c r="K33" s="164"/>
      <c r="L33" s="164"/>
      <c r="M33" s="5"/>
      <c r="N33" s="77">
        <v>1447608</v>
      </c>
      <c r="O33" s="78">
        <v>1397173</v>
      </c>
      <c r="P33" s="100">
        <v>1345705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93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>
        <v>365</v>
      </c>
      <c r="F35" s="57">
        <v>365</v>
      </c>
      <c r="G35" s="93">
        <v>365</v>
      </c>
      <c r="H35" s="3"/>
    </row>
    <row r="36" spans="1:16" ht="24" customHeight="1">
      <c r="A36" s="200"/>
      <c r="B36" s="161"/>
      <c r="C36" s="178"/>
      <c r="D36" s="37" t="s">
        <v>66</v>
      </c>
      <c r="E36" s="56">
        <v>3895</v>
      </c>
      <c r="F36" s="57">
        <v>4280</v>
      </c>
      <c r="G36" s="93">
        <v>4991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98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102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93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93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102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93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103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97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93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93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93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93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93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93"/>
      <c r="H50" s="3"/>
    </row>
    <row r="51" spans="1:8" ht="24" customHeight="1">
      <c r="A51" s="200"/>
      <c r="B51" s="209"/>
      <c r="C51" s="26" t="s">
        <v>6</v>
      </c>
      <c r="D51" s="16"/>
      <c r="E51" s="76">
        <v>0</v>
      </c>
      <c r="F51" s="56">
        <v>0</v>
      </c>
      <c r="G51" s="99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0</v>
      </c>
      <c r="F52" s="56">
        <v>0</v>
      </c>
      <c r="G52" s="93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98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96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185274</v>
      </c>
      <c r="O6" s="57">
        <v>185637</v>
      </c>
      <c r="P6" s="58">
        <v>181593</v>
      </c>
    </row>
    <row r="7" spans="1:16" ht="24" customHeight="1" thickBot="1">
      <c r="A7" s="190" t="s">
        <v>123</v>
      </c>
      <c r="B7" s="191"/>
      <c r="C7" s="191"/>
      <c r="D7" s="191"/>
      <c r="E7" s="172" t="s">
        <v>124</v>
      </c>
      <c r="F7" s="173"/>
      <c r="G7" s="174"/>
      <c r="H7" s="3"/>
      <c r="I7" s="169"/>
      <c r="J7" s="160" t="s">
        <v>158</v>
      </c>
      <c r="K7" s="1" t="s">
        <v>54</v>
      </c>
      <c r="L7" s="9"/>
      <c r="M7" s="7"/>
      <c r="N7" s="56">
        <v>185274</v>
      </c>
      <c r="O7" s="57">
        <v>185637</v>
      </c>
      <c r="P7" s="58">
        <v>181593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185274</v>
      </c>
      <c r="O8" s="57">
        <v>185637</v>
      </c>
      <c r="P8" s="58">
        <v>181593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50</v>
      </c>
      <c r="F9" s="54">
        <v>50</v>
      </c>
      <c r="G9" s="55">
        <v>50</v>
      </c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177</v>
      </c>
      <c r="N10" s="56">
        <v>185274</v>
      </c>
      <c r="O10" s="57">
        <v>185637</v>
      </c>
      <c r="P10" s="58">
        <v>176182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182936</v>
      </c>
      <c r="O11" s="57">
        <v>185522</v>
      </c>
      <c r="P11" s="58">
        <v>176182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1173</v>
      </c>
      <c r="F14" s="57">
        <v>1173</v>
      </c>
      <c r="G14" s="58">
        <v>1173</v>
      </c>
      <c r="H14" s="3"/>
      <c r="I14" s="170"/>
      <c r="J14" s="4" t="s">
        <v>32</v>
      </c>
      <c r="K14" s="14"/>
      <c r="L14" s="14"/>
      <c r="M14" s="8" t="s">
        <v>106</v>
      </c>
      <c r="N14" s="149">
        <f>N6-N10</f>
        <v>0</v>
      </c>
      <c r="O14" s="150">
        <f>O6-O10</f>
        <v>0</v>
      </c>
      <c r="P14" s="151">
        <f>P6-P10</f>
        <v>5411</v>
      </c>
    </row>
    <row r="15" spans="1:16" ht="24" customHeight="1" thickBot="1">
      <c r="A15" s="145"/>
      <c r="B15" s="4" t="s">
        <v>102</v>
      </c>
      <c r="C15" s="14"/>
      <c r="D15" s="18"/>
      <c r="E15" s="59">
        <v>279</v>
      </c>
      <c r="F15" s="60">
        <v>279</v>
      </c>
      <c r="G15" s="61">
        <v>279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73"/>
      <c r="O15" s="74"/>
      <c r="P15" s="75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56"/>
      <c r="O16" s="57"/>
      <c r="P16" s="58"/>
    </row>
    <row r="17" spans="1:16" ht="24" customHeight="1">
      <c r="A17" s="203"/>
      <c r="B17" s="205" t="s">
        <v>1</v>
      </c>
      <c r="C17" s="27" t="s">
        <v>63</v>
      </c>
      <c r="D17" s="16"/>
      <c r="E17" s="56">
        <v>18204</v>
      </c>
      <c r="F17" s="57">
        <v>18217</v>
      </c>
      <c r="G17" s="58">
        <v>18203</v>
      </c>
      <c r="H17" s="3"/>
      <c r="I17" s="194"/>
      <c r="J17" s="182"/>
      <c r="K17" s="1" t="s">
        <v>30</v>
      </c>
      <c r="L17" s="9"/>
      <c r="M17" s="7"/>
      <c r="N17" s="76"/>
      <c r="O17" s="57"/>
      <c r="P17" s="58"/>
    </row>
    <row r="18" spans="1:16" ht="24" customHeight="1">
      <c r="A18" s="203"/>
      <c r="B18" s="206"/>
      <c r="C18" s="27" t="s">
        <v>64</v>
      </c>
      <c r="D18" s="12"/>
      <c r="E18" s="56">
        <v>18250</v>
      </c>
      <c r="F18" s="57">
        <v>18250</v>
      </c>
      <c r="G18" s="58">
        <v>18250</v>
      </c>
      <c r="H18" s="3"/>
      <c r="I18" s="194"/>
      <c r="J18" s="1" t="s">
        <v>36</v>
      </c>
      <c r="K18" s="9"/>
      <c r="L18" s="9"/>
      <c r="M18" s="13" t="s">
        <v>108</v>
      </c>
      <c r="N18" s="56"/>
      <c r="O18" s="57"/>
      <c r="P18" s="58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56"/>
      <c r="O19" s="57"/>
      <c r="P19" s="58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56"/>
      <c r="O20" s="57"/>
      <c r="P20" s="58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56"/>
      <c r="O21" s="57"/>
      <c r="P21" s="58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52">
        <f>N15-N18</f>
        <v>0</v>
      </c>
      <c r="O22" s="153">
        <f>O15-O18</f>
        <v>0</v>
      </c>
      <c r="P22" s="154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55">
        <f>N14+N22</f>
        <v>0</v>
      </c>
      <c r="O23" s="156">
        <f>O14+O22</f>
        <v>0</v>
      </c>
      <c r="P23" s="157">
        <f>P14+P22</f>
        <v>5411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77"/>
      <c r="O24" s="78"/>
      <c r="P24" s="79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77"/>
      <c r="O25" s="78"/>
      <c r="P25" s="79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77"/>
      <c r="O26" s="78"/>
      <c r="P26" s="79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55">
        <f>N23-N24+N25-N26</f>
        <v>0</v>
      </c>
      <c r="O27" s="156">
        <f>O23-O24+O25-O26</f>
        <v>0</v>
      </c>
      <c r="P27" s="157">
        <f>P23-P24+P25-P26</f>
        <v>5411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77"/>
      <c r="O28" s="78"/>
      <c r="P28" s="79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55">
        <f>N27-N28</f>
        <v>0</v>
      </c>
      <c r="O29" s="156">
        <f>O27-O28</f>
        <v>0</v>
      </c>
      <c r="P29" s="157">
        <f>P27-P28</f>
        <v>5411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103.07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18297</v>
      </c>
      <c r="O6" s="57">
        <v>20278</v>
      </c>
      <c r="P6" s="58">
        <v>18637</v>
      </c>
    </row>
    <row r="7" spans="1:16" ht="24" customHeight="1" thickBot="1">
      <c r="A7" s="190" t="s">
        <v>123</v>
      </c>
      <c r="B7" s="191"/>
      <c r="C7" s="191"/>
      <c r="D7" s="191"/>
      <c r="E7" s="172" t="s">
        <v>124</v>
      </c>
      <c r="F7" s="173"/>
      <c r="G7" s="174"/>
      <c r="H7" s="3"/>
      <c r="I7" s="169"/>
      <c r="J7" s="160" t="s">
        <v>158</v>
      </c>
      <c r="K7" s="1" t="s">
        <v>54</v>
      </c>
      <c r="L7" s="9"/>
      <c r="M7" s="7"/>
      <c r="N7" s="56">
        <v>18297</v>
      </c>
      <c r="O7" s="57">
        <v>20278</v>
      </c>
      <c r="P7" s="58">
        <v>18637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18297</v>
      </c>
      <c r="O8" s="57">
        <v>20278</v>
      </c>
      <c r="P8" s="58">
        <v>18637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178</v>
      </c>
      <c r="N10" s="56">
        <v>18297</v>
      </c>
      <c r="O10" s="57">
        <v>20278</v>
      </c>
      <c r="P10" s="58">
        <v>18637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18297</v>
      </c>
      <c r="O11" s="57">
        <v>20278</v>
      </c>
      <c r="P11" s="58">
        <v>18637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4</v>
      </c>
      <c r="F13" s="54">
        <v>4</v>
      </c>
      <c r="G13" s="55">
        <v>4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104</v>
      </c>
      <c r="F14" s="57">
        <v>104</v>
      </c>
      <c r="G14" s="58">
        <v>104</v>
      </c>
      <c r="H14" s="3"/>
      <c r="I14" s="170"/>
      <c r="J14" s="4" t="s">
        <v>32</v>
      </c>
      <c r="K14" s="14"/>
      <c r="L14" s="14"/>
      <c r="M14" s="8" t="s">
        <v>106</v>
      </c>
      <c r="N14" s="149">
        <f>N6-N10</f>
        <v>0</v>
      </c>
      <c r="O14" s="150">
        <f>O6-O10</f>
        <v>0</v>
      </c>
      <c r="P14" s="151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33</v>
      </c>
      <c r="F15" s="60">
        <v>33</v>
      </c>
      <c r="G15" s="61">
        <v>33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73"/>
      <c r="O15" s="74"/>
      <c r="P15" s="75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56"/>
      <c r="O16" s="57"/>
      <c r="P16" s="58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76"/>
      <c r="O17" s="57"/>
      <c r="P17" s="58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56"/>
      <c r="O18" s="57"/>
      <c r="P18" s="58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56"/>
      <c r="O19" s="57"/>
      <c r="P19" s="58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56"/>
      <c r="O20" s="57"/>
      <c r="P20" s="58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56"/>
      <c r="O21" s="57"/>
      <c r="P21" s="58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52">
        <f>N15-N18</f>
        <v>0</v>
      </c>
      <c r="O22" s="153">
        <f>O15-O18</f>
        <v>0</v>
      </c>
      <c r="P22" s="154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55">
        <f>N14+N22</f>
        <v>0</v>
      </c>
      <c r="O23" s="156">
        <f>O14+O22</f>
        <v>0</v>
      </c>
      <c r="P23" s="157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77"/>
      <c r="O24" s="78"/>
      <c r="P24" s="79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77"/>
      <c r="O25" s="78"/>
      <c r="P25" s="79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77"/>
      <c r="O26" s="78"/>
      <c r="P26" s="79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55">
        <f>N23-N24+N25-N26</f>
        <v>0</v>
      </c>
      <c r="O27" s="156">
        <f>O23-O24+O25-O26</f>
        <v>0</v>
      </c>
      <c r="P27" s="157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77"/>
      <c r="O28" s="78"/>
      <c r="P28" s="79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55">
        <f>N27-N28</f>
        <v>0</v>
      </c>
      <c r="O29" s="156">
        <f>O27-O28</f>
        <v>0</v>
      </c>
      <c r="P29" s="157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1640</v>
      </c>
      <c r="F33" s="57">
        <v>1840</v>
      </c>
      <c r="G33" s="58">
        <v>1715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62">
        <v>1460</v>
      </c>
      <c r="F34" s="63">
        <v>1460</v>
      </c>
      <c r="G34" s="64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B19:B37"/>
    <mergeCell ref="J19:J21"/>
    <mergeCell ref="C21:C22"/>
    <mergeCell ref="K21:L21"/>
    <mergeCell ref="C23:C24"/>
    <mergeCell ref="C19:C20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210">
        <v>36617</v>
      </c>
      <c r="F6" s="211"/>
      <c r="G6" s="212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28231</v>
      </c>
      <c r="O6" s="57">
        <v>32429</v>
      </c>
      <c r="P6" s="58">
        <v>43707</v>
      </c>
    </row>
    <row r="7" spans="1:16" ht="24" customHeight="1" thickBot="1">
      <c r="A7" s="190" t="s">
        <v>123</v>
      </c>
      <c r="B7" s="191"/>
      <c r="C7" s="191"/>
      <c r="D7" s="191"/>
      <c r="E7" s="172" t="s">
        <v>124</v>
      </c>
      <c r="F7" s="173"/>
      <c r="G7" s="174"/>
      <c r="H7" s="3"/>
      <c r="I7" s="169"/>
      <c r="J7" s="160" t="s">
        <v>158</v>
      </c>
      <c r="K7" s="1" t="s">
        <v>54</v>
      </c>
      <c r="L7" s="9"/>
      <c r="M7" s="7"/>
      <c r="N7" s="56">
        <v>20405</v>
      </c>
      <c r="O7" s="57">
        <v>30270</v>
      </c>
      <c r="P7" s="58">
        <v>43578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20405</v>
      </c>
      <c r="O8" s="57">
        <v>30270</v>
      </c>
      <c r="P8" s="58">
        <v>43578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7619</v>
      </c>
      <c r="O9" s="57">
        <v>1972</v>
      </c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179</v>
      </c>
      <c r="N10" s="56">
        <v>28231</v>
      </c>
      <c r="O10" s="57">
        <v>32429</v>
      </c>
      <c r="P10" s="58">
        <v>37095</v>
      </c>
    </row>
    <row r="11" spans="1:16" ht="24" customHeight="1">
      <c r="A11" s="144"/>
      <c r="B11" s="183"/>
      <c r="C11" s="27" t="s">
        <v>97</v>
      </c>
      <c r="D11" s="16"/>
      <c r="E11" s="53">
        <v>15</v>
      </c>
      <c r="F11" s="54">
        <v>20</v>
      </c>
      <c r="G11" s="55">
        <v>20</v>
      </c>
      <c r="H11" s="3"/>
      <c r="I11" s="169"/>
      <c r="J11" s="160" t="s">
        <v>105</v>
      </c>
      <c r="K11" s="1" t="s">
        <v>55</v>
      </c>
      <c r="L11" s="9"/>
      <c r="N11" s="76">
        <v>26882</v>
      </c>
      <c r="O11" s="57">
        <v>31166</v>
      </c>
      <c r="P11" s="58">
        <v>35920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1349</v>
      </c>
      <c r="O13" s="57">
        <v>1263</v>
      </c>
      <c r="P13" s="58">
        <v>1175</v>
      </c>
    </row>
    <row r="14" spans="1:16" ht="24" customHeight="1" thickBot="1">
      <c r="A14" s="144"/>
      <c r="B14" s="1" t="s">
        <v>101</v>
      </c>
      <c r="C14" s="9"/>
      <c r="D14" s="16"/>
      <c r="E14" s="56">
        <v>729</v>
      </c>
      <c r="F14" s="57">
        <v>729</v>
      </c>
      <c r="G14" s="58">
        <v>729</v>
      </c>
      <c r="H14" s="3"/>
      <c r="I14" s="170"/>
      <c r="J14" s="4" t="s">
        <v>32</v>
      </c>
      <c r="K14" s="14"/>
      <c r="L14" s="14"/>
      <c r="M14" s="8" t="s">
        <v>106</v>
      </c>
      <c r="N14" s="149">
        <f>N6-N10</f>
        <v>0</v>
      </c>
      <c r="O14" s="150">
        <f>O6-O10</f>
        <v>0</v>
      </c>
      <c r="P14" s="151">
        <f>P6-P10</f>
        <v>6612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73">
        <v>4288</v>
      </c>
      <c r="O15" s="74">
        <v>4374</v>
      </c>
      <c r="P15" s="75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56"/>
      <c r="O16" s="57"/>
      <c r="P16" s="58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76">
        <v>4288</v>
      </c>
      <c r="O17" s="57">
        <v>4374</v>
      </c>
      <c r="P17" s="58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56">
        <v>4288</v>
      </c>
      <c r="O18" s="57">
        <v>4374</v>
      </c>
      <c r="P18" s="58">
        <v>6612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56"/>
      <c r="O19" s="57"/>
      <c r="P19" s="58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56"/>
      <c r="O20" s="57"/>
      <c r="P20" s="58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56">
        <v>4288</v>
      </c>
      <c r="O21" s="57">
        <v>4374</v>
      </c>
      <c r="P21" s="58">
        <v>4462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52">
        <f>N15-N18</f>
        <v>0</v>
      </c>
      <c r="O22" s="153">
        <f>O15-O18</f>
        <v>0</v>
      </c>
      <c r="P22" s="154">
        <f>P15-P18</f>
        <v>-6612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55">
        <f>N14+N22</f>
        <v>0</v>
      </c>
      <c r="O23" s="156">
        <f>O14+O22</f>
        <v>0</v>
      </c>
      <c r="P23" s="157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77"/>
      <c r="O24" s="78"/>
      <c r="P24" s="79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77"/>
      <c r="O25" s="78"/>
      <c r="P25" s="79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77"/>
      <c r="O26" s="78"/>
      <c r="P26" s="79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55">
        <f>N23-N24+N25-N26</f>
        <v>0</v>
      </c>
      <c r="O27" s="156">
        <f>O23-O24+O25-O26</f>
        <v>0</v>
      </c>
      <c r="P27" s="157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246</v>
      </c>
      <c r="F28" s="57">
        <v>302</v>
      </c>
      <c r="G28" s="58">
        <v>308</v>
      </c>
      <c r="H28" s="3"/>
      <c r="I28" s="20" t="s">
        <v>48</v>
      </c>
      <c r="J28" s="21"/>
      <c r="K28" s="21"/>
      <c r="L28" s="21"/>
      <c r="M28" s="5" t="s">
        <v>117</v>
      </c>
      <c r="N28" s="77"/>
      <c r="O28" s="78"/>
      <c r="P28" s="79"/>
    </row>
    <row r="29" spans="1:16" ht="24" customHeight="1" thickBot="1">
      <c r="A29" s="200"/>
      <c r="B29" s="161"/>
      <c r="C29" s="192"/>
      <c r="D29" s="37" t="s">
        <v>66</v>
      </c>
      <c r="E29" s="56">
        <v>3042</v>
      </c>
      <c r="F29" s="57">
        <v>3616</v>
      </c>
      <c r="G29" s="58">
        <v>4340</v>
      </c>
      <c r="H29" s="3"/>
      <c r="I29" s="20" t="s">
        <v>50</v>
      </c>
      <c r="J29" s="21"/>
      <c r="K29" s="21"/>
      <c r="L29" s="21"/>
      <c r="M29" s="5" t="s">
        <v>118</v>
      </c>
      <c r="N29" s="155">
        <f>N27-N28</f>
        <v>0</v>
      </c>
      <c r="O29" s="156">
        <f>O27-O28</f>
        <v>0</v>
      </c>
      <c r="P29" s="157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86.8</v>
      </c>
      <c r="O30" s="81">
        <v>88.1</v>
      </c>
      <c r="P30" s="82">
        <v>105.17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11907</v>
      </c>
      <c r="O32" s="74">
        <v>6346</v>
      </c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64250</v>
      </c>
      <c r="O33" s="78">
        <v>59876</v>
      </c>
      <c r="P33" s="79">
        <v>55414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>
        <v>246</v>
      </c>
      <c r="F39" s="57">
        <v>302</v>
      </c>
      <c r="G39" s="58">
        <v>308</v>
      </c>
      <c r="H39" s="3"/>
    </row>
    <row r="40" spans="1:8" ht="24" customHeight="1">
      <c r="A40" s="200"/>
      <c r="B40" s="189"/>
      <c r="C40" s="26" t="s">
        <v>93</v>
      </c>
      <c r="D40" s="16"/>
      <c r="E40" s="56">
        <v>193</v>
      </c>
      <c r="F40" s="57">
        <v>160</v>
      </c>
      <c r="G40" s="58">
        <v>99</v>
      </c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44:A54"/>
    <mergeCell ref="B44:B51"/>
    <mergeCell ref="B52:B54"/>
    <mergeCell ref="C30:C31"/>
    <mergeCell ref="C32:C34"/>
    <mergeCell ref="I33:L33"/>
    <mergeCell ref="C35:C36"/>
    <mergeCell ref="B39:B40"/>
    <mergeCell ref="B41:B43"/>
    <mergeCell ref="B19:B37"/>
    <mergeCell ref="J19:J21"/>
    <mergeCell ref="C21:C22"/>
    <mergeCell ref="K21:L21"/>
    <mergeCell ref="C23:C24"/>
    <mergeCell ref="C19:C20"/>
    <mergeCell ref="C25:C26"/>
    <mergeCell ref="C28:C29"/>
    <mergeCell ref="J7:J9"/>
    <mergeCell ref="A8:A15"/>
    <mergeCell ref="B9:B13"/>
    <mergeCell ref="J11:J13"/>
    <mergeCell ref="I15:I22"/>
    <mergeCell ref="A16:A43"/>
    <mergeCell ref="B16:B18"/>
    <mergeCell ref="J16:J17"/>
    <mergeCell ref="A1:P1"/>
    <mergeCell ref="A3:B3"/>
    <mergeCell ref="C3:D3"/>
    <mergeCell ref="O3:P3"/>
    <mergeCell ref="A5:D5"/>
    <mergeCell ref="A6:D6"/>
    <mergeCell ref="E6:G6"/>
    <mergeCell ref="I6:I14"/>
    <mergeCell ref="A7:D7"/>
    <mergeCell ref="E7:G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/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7">
        <v>18491</v>
      </c>
      <c r="O6" s="74">
        <v>18670</v>
      </c>
      <c r="P6" s="66">
        <v>22483</v>
      </c>
    </row>
    <row r="7" spans="1:16" ht="24" customHeight="1" thickBot="1">
      <c r="A7" s="190" t="s">
        <v>123</v>
      </c>
      <c r="B7" s="191"/>
      <c r="C7" s="191"/>
      <c r="D7" s="191"/>
      <c r="E7" s="172"/>
      <c r="F7" s="173"/>
      <c r="G7" s="174"/>
      <c r="H7" s="3"/>
      <c r="I7" s="169"/>
      <c r="J7" s="160" t="s">
        <v>128</v>
      </c>
      <c r="K7" s="1" t="s">
        <v>54</v>
      </c>
      <c r="L7" s="9"/>
      <c r="M7" s="7"/>
      <c r="N7" s="57">
        <v>12065</v>
      </c>
      <c r="O7" s="57">
        <v>12329</v>
      </c>
      <c r="P7" s="66">
        <v>10614</v>
      </c>
    </row>
    <row r="8" spans="1:16" ht="24" customHeight="1">
      <c r="A8" s="171" t="s">
        <v>61</v>
      </c>
      <c r="B8" s="10" t="s">
        <v>57</v>
      </c>
      <c r="C8" s="11"/>
      <c r="D8" s="17"/>
      <c r="E8" s="51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7">
        <v>12065</v>
      </c>
      <c r="O8" s="57">
        <v>12329</v>
      </c>
      <c r="P8" s="66">
        <v>10614</v>
      </c>
    </row>
    <row r="9" spans="1:16" ht="24" customHeight="1">
      <c r="A9" s="144"/>
      <c r="B9" s="160" t="s">
        <v>60</v>
      </c>
      <c r="C9" s="27" t="s">
        <v>95</v>
      </c>
      <c r="D9" s="16"/>
      <c r="E9" s="54"/>
      <c r="F9" s="54"/>
      <c r="G9" s="55"/>
      <c r="H9" s="3"/>
      <c r="I9" s="169"/>
      <c r="J9" s="162"/>
      <c r="K9" s="1" t="s">
        <v>30</v>
      </c>
      <c r="L9" s="9"/>
      <c r="M9" s="7"/>
      <c r="N9" s="57">
        <v>6426</v>
      </c>
      <c r="O9" s="57">
        <v>6332</v>
      </c>
      <c r="P9" s="66">
        <v>11852</v>
      </c>
    </row>
    <row r="10" spans="1:16" ht="24" customHeight="1">
      <c r="A10" s="144"/>
      <c r="B10" s="183"/>
      <c r="C10" s="27" t="s">
        <v>96</v>
      </c>
      <c r="D10" s="16"/>
      <c r="E10" s="54"/>
      <c r="F10" s="54"/>
      <c r="G10" s="55"/>
      <c r="H10" s="3"/>
      <c r="I10" s="169"/>
      <c r="J10" s="9" t="s">
        <v>33</v>
      </c>
      <c r="K10" s="9"/>
      <c r="L10" s="9"/>
      <c r="M10" s="7" t="s">
        <v>161</v>
      </c>
      <c r="N10" s="57">
        <v>18491</v>
      </c>
      <c r="O10" s="57">
        <v>18670</v>
      </c>
      <c r="P10" s="66">
        <v>22483</v>
      </c>
    </row>
    <row r="11" spans="1:16" ht="24" customHeight="1">
      <c r="A11" s="144"/>
      <c r="B11" s="183"/>
      <c r="C11" s="27" t="s">
        <v>97</v>
      </c>
      <c r="D11" s="16"/>
      <c r="E11" s="54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18491</v>
      </c>
      <c r="O11" s="57">
        <v>18670</v>
      </c>
      <c r="P11" s="66">
        <v>22483</v>
      </c>
    </row>
    <row r="12" spans="1:16" ht="24" customHeight="1">
      <c r="A12" s="144"/>
      <c r="B12" s="183"/>
      <c r="C12" s="27" t="s">
        <v>98</v>
      </c>
      <c r="D12" s="16"/>
      <c r="E12" s="54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7">
        <v>8656</v>
      </c>
      <c r="O12" s="57">
        <v>9547</v>
      </c>
      <c r="P12" s="66">
        <v>12612</v>
      </c>
    </row>
    <row r="13" spans="1:16" ht="24" customHeight="1">
      <c r="A13" s="144"/>
      <c r="B13" s="183"/>
      <c r="C13" s="27" t="s">
        <v>99</v>
      </c>
      <c r="D13" s="16"/>
      <c r="E13" s="54"/>
      <c r="F13" s="54"/>
      <c r="G13" s="55"/>
      <c r="H13" s="3"/>
      <c r="I13" s="169"/>
      <c r="J13" s="161"/>
      <c r="K13" s="24" t="s">
        <v>10</v>
      </c>
      <c r="L13" s="25"/>
      <c r="M13" s="7"/>
      <c r="N13" s="57"/>
      <c r="O13" s="57"/>
      <c r="P13" s="66"/>
    </row>
    <row r="14" spans="1:16" ht="24" customHeight="1" thickBot="1">
      <c r="A14" s="144"/>
      <c r="B14" s="1" t="s">
        <v>101</v>
      </c>
      <c r="C14" s="9"/>
      <c r="D14" s="16"/>
      <c r="E14" s="57">
        <v>58</v>
      </c>
      <c r="F14" s="57">
        <v>58</v>
      </c>
      <c r="G14" s="58">
        <v>58</v>
      </c>
      <c r="H14" s="3"/>
      <c r="I14" s="170"/>
      <c r="J14" s="4" t="s">
        <v>32</v>
      </c>
      <c r="K14" s="14"/>
      <c r="L14" s="14"/>
      <c r="M14" s="8" t="s">
        <v>106</v>
      </c>
      <c r="N14" s="112">
        <f>N6-N10</f>
        <v>0</v>
      </c>
      <c r="O14" s="112">
        <f>O6-O10</f>
        <v>0</v>
      </c>
      <c r="P14" s="12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60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5"/>
      <c r="O15" s="115"/>
      <c r="P15" s="127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1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8"/>
      <c r="O16" s="118"/>
      <c r="P16" s="128"/>
    </row>
    <row r="17" spans="1:16" ht="24" customHeight="1">
      <c r="A17" s="203"/>
      <c r="B17" s="205" t="s">
        <v>1</v>
      </c>
      <c r="C17" s="27" t="s">
        <v>63</v>
      </c>
      <c r="D17" s="16"/>
      <c r="E17" s="57"/>
      <c r="F17" s="57"/>
      <c r="G17" s="58"/>
      <c r="H17" s="3"/>
      <c r="I17" s="194"/>
      <c r="J17" s="182"/>
      <c r="K17" s="1" t="s">
        <v>30</v>
      </c>
      <c r="L17" s="9"/>
      <c r="M17" s="7"/>
      <c r="N17" s="118"/>
      <c r="O17" s="118"/>
      <c r="P17" s="128"/>
    </row>
    <row r="18" spans="1:16" ht="24" customHeight="1">
      <c r="A18" s="203"/>
      <c r="B18" s="206"/>
      <c r="C18" s="27" t="s">
        <v>64</v>
      </c>
      <c r="D18" s="12"/>
      <c r="E18" s="57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8"/>
      <c r="O18" s="118"/>
      <c r="P18" s="128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7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8"/>
      <c r="O19" s="118"/>
      <c r="P19" s="128"/>
    </row>
    <row r="20" spans="1:16" ht="24" customHeight="1">
      <c r="A20" s="203"/>
      <c r="B20" s="161"/>
      <c r="C20" s="185"/>
      <c r="D20" s="37" t="s">
        <v>66</v>
      </c>
      <c r="E20" s="57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8"/>
      <c r="O20" s="118"/>
      <c r="P20" s="128"/>
    </row>
    <row r="21" spans="1:16" ht="24" customHeight="1">
      <c r="A21" s="203"/>
      <c r="B21" s="161"/>
      <c r="C21" s="177" t="s">
        <v>69</v>
      </c>
      <c r="D21" s="34" t="s">
        <v>67</v>
      </c>
      <c r="E21" s="57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8"/>
      <c r="O21" s="118"/>
      <c r="P21" s="128"/>
    </row>
    <row r="22" spans="1:16" ht="24" customHeight="1" thickBot="1">
      <c r="A22" s="200"/>
      <c r="B22" s="161"/>
      <c r="C22" s="178"/>
      <c r="D22" s="37" t="s">
        <v>66</v>
      </c>
      <c r="E22" s="105"/>
      <c r="F22" s="105"/>
      <c r="G22" s="64"/>
      <c r="H22" s="3"/>
      <c r="I22" s="195"/>
      <c r="J22" s="4" t="s">
        <v>41</v>
      </c>
      <c r="K22" s="14"/>
      <c r="L22" s="14"/>
      <c r="M22" s="8" t="s">
        <v>112</v>
      </c>
      <c r="N22" s="122">
        <f>N15-N18</f>
        <v>0</v>
      </c>
      <c r="O22" s="11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106">
        <v>247</v>
      </c>
      <c r="F23" s="54">
        <v>244</v>
      </c>
      <c r="G23" s="66">
        <v>247</v>
      </c>
      <c r="H23" s="3"/>
      <c r="I23" s="20" t="s">
        <v>43</v>
      </c>
      <c r="J23" s="21"/>
      <c r="K23" s="21"/>
      <c r="L23" s="21"/>
      <c r="M23" s="5" t="s">
        <v>113</v>
      </c>
      <c r="N23" s="125">
        <f>N14+N22</f>
        <v>0</v>
      </c>
      <c r="O23" s="125">
        <f>O14+O22</f>
        <v>0</v>
      </c>
      <c r="P23" s="129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7">
        <v>1561</v>
      </c>
      <c r="F24" s="57">
        <v>1537</v>
      </c>
      <c r="G24" s="66">
        <v>1366</v>
      </c>
      <c r="H24" s="3"/>
      <c r="I24" s="20" t="s">
        <v>12</v>
      </c>
      <c r="J24" s="21"/>
      <c r="K24" s="21"/>
      <c r="L24" s="21"/>
      <c r="M24" s="5" t="s">
        <v>24</v>
      </c>
      <c r="N24" s="125"/>
      <c r="O24" s="125"/>
      <c r="P24" s="129"/>
    </row>
    <row r="25" spans="1:16" ht="24" customHeight="1" thickBot="1">
      <c r="A25" s="200"/>
      <c r="B25" s="161"/>
      <c r="C25" s="186" t="s">
        <v>71</v>
      </c>
      <c r="D25" s="34" t="s">
        <v>67</v>
      </c>
      <c r="E25" s="57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5"/>
      <c r="O25" s="125"/>
      <c r="P25" s="129"/>
    </row>
    <row r="26" spans="1:16" ht="24" customHeight="1" thickBot="1">
      <c r="A26" s="200"/>
      <c r="B26" s="161"/>
      <c r="C26" s="187"/>
      <c r="D26" s="37" t="s">
        <v>66</v>
      </c>
      <c r="E26" s="57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5"/>
      <c r="O26" s="125"/>
      <c r="P26" s="129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7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5">
        <f>N23-N24+N25-N26</f>
        <v>0</v>
      </c>
      <c r="O27" s="125">
        <f>O23-O24+O25-O26</f>
        <v>0</v>
      </c>
      <c r="P27" s="129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7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5"/>
      <c r="O28" s="125"/>
      <c r="P28" s="129"/>
    </row>
    <row r="29" spans="1:16" ht="24" customHeight="1" thickBot="1">
      <c r="A29" s="200"/>
      <c r="B29" s="161"/>
      <c r="C29" s="192"/>
      <c r="D29" s="37" t="s">
        <v>66</v>
      </c>
      <c r="E29" s="57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5">
        <f>N27-N28</f>
        <v>0</v>
      </c>
      <c r="O29" s="125">
        <f>O27-O28</f>
        <v>0</v>
      </c>
      <c r="P29" s="129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7"/>
      <c r="F30" s="57"/>
      <c r="G30" s="58"/>
      <c r="H30" s="3"/>
      <c r="I30" s="20" t="s">
        <v>51</v>
      </c>
      <c r="J30" s="21"/>
      <c r="K30" s="21"/>
      <c r="L30" s="21"/>
      <c r="M30" s="5"/>
      <c r="N30" s="81">
        <v>100</v>
      </c>
      <c r="O30" s="81">
        <v>100</v>
      </c>
      <c r="P30" s="108">
        <v>100</v>
      </c>
    </row>
    <row r="31" spans="1:16" ht="24" customHeight="1" thickBot="1">
      <c r="A31" s="200"/>
      <c r="B31" s="161"/>
      <c r="C31" s="187"/>
      <c r="D31" s="37" t="s">
        <v>66</v>
      </c>
      <c r="E31" s="57"/>
      <c r="F31" s="57"/>
      <c r="G31" s="58"/>
      <c r="H31" s="3"/>
      <c r="I31" s="20" t="s">
        <v>52</v>
      </c>
      <c r="J31" s="21"/>
      <c r="K31" s="21"/>
      <c r="L31" s="21"/>
      <c r="M31" s="5"/>
      <c r="N31" s="81"/>
      <c r="O31" s="81"/>
      <c r="P31" s="108"/>
    </row>
    <row r="32" spans="1:16" ht="24" customHeight="1" thickBot="1">
      <c r="A32" s="200"/>
      <c r="B32" s="161"/>
      <c r="C32" s="179" t="s">
        <v>59</v>
      </c>
      <c r="D32" s="34" t="s">
        <v>67</v>
      </c>
      <c r="E32" s="57"/>
      <c r="F32" s="57"/>
      <c r="G32" s="58"/>
      <c r="H32" s="3"/>
      <c r="I32" s="15" t="s">
        <v>11</v>
      </c>
      <c r="J32" s="11"/>
      <c r="K32" s="11"/>
      <c r="L32" s="11"/>
      <c r="M32" s="6"/>
      <c r="N32" s="74">
        <v>6426</v>
      </c>
      <c r="O32" s="74">
        <v>6332</v>
      </c>
      <c r="P32" s="104">
        <v>11852</v>
      </c>
    </row>
    <row r="33" spans="1:16" ht="24" customHeight="1" thickBot="1">
      <c r="A33" s="200"/>
      <c r="B33" s="161"/>
      <c r="C33" s="180"/>
      <c r="D33" s="37" t="s">
        <v>66</v>
      </c>
      <c r="E33" s="57"/>
      <c r="F33" s="57"/>
      <c r="G33" s="58"/>
      <c r="H33" s="3"/>
      <c r="I33" s="163" t="s">
        <v>53</v>
      </c>
      <c r="J33" s="164"/>
      <c r="K33" s="164"/>
      <c r="L33" s="164"/>
      <c r="M33" s="5"/>
      <c r="N33" s="78"/>
      <c r="O33" s="78"/>
      <c r="P33" s="107"/>
    </row>
    <row r="34" spans="1:16" ht="24" customHeight="1">
      <c r="A34" s="200"/>
      <c r="B34" s="161"/>
      <c r="C34" s="181"/>
      <c r="D34" s="34" t="s">
        <v>100</v>
      </c>
      <c r="E34" s="57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7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7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3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8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7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7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8">
        <v>391</v>
      </c>
      <c r="F41" s="68">
        <v>388</v>
      </c>
      <c r="G41" s="69">
        <v>451</v>
      </c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7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1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4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7">
        <v>1</v>
      </c>
      <c r="F45" s="57">
        <v>2</v>
      </c>
      <c r="G45" s="58">
        <v>2</v>
      </c>
      <c r="H45" s="3"/>
    </row>
    <row r="46" spans="1:8" ht="24" customHeight="1">
      <c r="A46" s="200"/>
      <c r="B46" s="208"/>
      <c r="C46" s="26" t="s">
        <v>83</v>
      </c>
      <c r="D46" s="16"/>
      <c r="E46" s="57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7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7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7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7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56">
        <f>SUM(E44:E50)</f>
        <v>1</v>
      </c>
      <c r="F51" s="56">
        <v>2</v>
      </c>
      <c r="G51" s="66">
        <f>SUM(G44:G50)</f>
        <v>2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1</v>
      </c>
      <c r="F52" s="56">
        <v>2</v>
      </c>
      <c r="G52" s="58">
        <v>2</v>
      </c>
      <c r="H52" s="3"/>
    </row>
    <row r="53" spans="1:8" ht="24" customHeight="1">
      <c r="A53" s="200"/>
      <c r="B53" s="197"/>
      <c r="C53" s="39" t="s">
        <v>4</v>
      </c>
      <c r="D53" s="19"/>
      <c r="E53" s="63">
        <v>1</v>
      </c>
      <c r="F53" s="63">
        <v>2</v>
      </c>
      <c r="G53" s="64">
        <v>2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16153</v>
      </c>
      <c r="O6" s="57">
        <v>14220</v>
      </c>
      <c r="P6" s="58">
        <v>11531</v>
      </c>
    </row>
    <row r="7" spans="1:16" ht="24" customHeight="1" thickBot="1">
      <c r="A7" s="190" t="s">
        <v>123</v>
      </c>
      <c r="B7" s="191"/>
      <c r="C7" s="191"/>
      <c r="D7" s="191"/>
      <c r="E7" s="172" t="s">
        <v>125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16153</v>
      </c>
      <c r="O7" s="57">
        <v>14220</v>
      </c>
      <c r="P7" s="58">
        <v>11531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16153</v>
      </c>
      <c r="O8" s="57">
        <v>14220</v>
      </c>
      <c r="P8" s="58">
        <v>11531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127</v>
      </c>
      <c r="N10" s="56">
        <v>10725</v>
      </c>
      <c r="O10" s="57">
        <v>9513</v>
      </c>
      <c r="P10" s="58">
        <v>9959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10725</v>
      </c>
      <c r="O11" s="57">
        <v>9513</v>
      </c>
      <c r="P11" s="58">
        <v>9959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4</v>
      </c>
      <c r="F13" s="54">
        <v>4</v>
      </c>
      <c r="G13" s="55">
        <v>4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113</v>
      </c>
      <c r="F14" s="57">
        <v>113</v>
      </c>
      <c r="G14" s="58">
        <v>113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5428</v>
      </c>
      <c r="O14" s="112">
        <f>O6-O10</f>
        <v>4707</v>
      </c>
      <c r="P14" s="113">
        <f>P6-P10</f>
        <v>1572</v>
      </c>
    </row>
    <row r="15" spans="1:16" ht="24" customHeight="1" thickBot="1">
      <c r="A15" s="145"/>
      <c r="B15" s="4" t="s">
        <v>102</v>
      </c>
      <c r="C15" s="14"/>
      <c r="D15" s="18"/>
      <c r="E15" s="59">
        <v>33</v>
      </c>
      <c r="F15" s="60">
        <v>33</v>
      </c>
      <c r="G15" s="61">
        <v>33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5428</v>
      </c>
      <c r="O18" s="118">
        <v>4707</v>
      </c>
      <c r="P18" s="119">
        <v>1572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-5428</v>
      </c>
      <c r="O22" s="122">
        <f>O15-O18</f>
        <v>-4707</v>
      </c>
      <c r="P22" s="123">
        <f>P15-P18</f>
        <v>-1572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9">
        <f>16153/10725</f>
        <v>1.5061072261072261</v>
      </c>
      <c r="O30" s="90">
        <f>14220/9513</f>
        <v>1.4947965941343424</v>
      </c>
      <c r="P30" s="91">
        <f>11531/9959</f>
        <v>1.157847173410985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91">
        <f>0/11531</f>
        <v>0</v>
      </c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1681</v>
      </c>
      <c r="F33" s="57">
        <v>1494</v>
      </c>
      <c r="G33" s="58">
        <v>1119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>
        <v>1460</v>
      </c>
      <c r="F34" s="57">
        <v>1460</v>
      </c>
      <c r="G34" s="58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24101</v>
      </c>
      <c r="O6" s="57">
        <v>23720</v>
      </c>
      <c r="P6" s="58">
        <v>7400</v>
      </c>
    </row>
    <row r="7" spans="1:16" ht="24" customHeight="1" thickBot="1">
      <c r="A7" s="190" t="s">
        <v>123</v>
      </c>
      <c r="B7" s="191"/>
      <c r="C7" s="191"/>
      <c r="D7" s="191"/>
      <c r="E7" s="213">
        <v>38808</v>
      </c>
      <c r="F7" s="173"/>
      <c r="G7" s="174"/>
      <c r="H7" s="3"/>
      <c r="I7" s="169"/>
      <c r="J7" s="160" t="s">
        <v>128</v>
      </c>
      <c r="K7" s="1" t="s">
        <v>54</v>
      </c>
      <c r="L7" s="9"/>
      <c r="M7" s="7"/>
      <c r="N7" s="56">
        <v>9495</v>
      </c>
      <c r="O7" s="57">
        <v>9685</v>
      </c>
      <c r="P7" s="58">
        <v>0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9495</v>
      </c>
      <c r="O8" s="57">
        <v>9685</v>
      </c>
      <c r="P8" s="58"/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14606</v>
      </c>
      <c r="O9" s="57">
        <v>14035</v>
      </c>
      <c r="P9" s="58">
        <v>7400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162</v>
      </c>
      <c r="N10" s="56">
        <v>24101</v>
      </c>
      <c r="O10" s="57">
        <v>23720</v>
      </c>
      <c r="P10" s="58">
        <v>7400</v>
      </c>
    </row>
    <row r="11" spans="1:16" ht="24" customHeight="1">
      <c r="A11" s="144"/>
      <c r="B11" s="183"/>
      <c r="C11" s="27" t="s">
        <v>97</v>
      </c>
      <c r="D11" s="16"/>
      <c r="E11" s="53">
        <v>10</v>
      </c>
      <c r="F11" s="54">
        <v>10</v>
      </c>
      <c r="G11" s="55">
        <v>10</v>
      </c>
      <c r="H11" s="3"/>
      <c r="I11" s="169"/>
      <c r="J11" s="160" t="s">
        <v>105</v>
      </c>
      <c r="K11" s="1" t="s">
        <v>55</v>
      </c>
      <c r="L11" s="9"/>
      <c r="N11" s="76">
        <v>24101</v>
      </c>
      <c r="O11" s="57">
        <v>23720</v>
      </c>
      <c r="P11" s="58">
        <v>7400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148</v>
      </c>
      <c r="F14" s="57">
        <v>148</v>
      </c>
      <c r="G14" s="58">
        <v>148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241</v>
      </c>
      <c r="F16" s="51">
        <v>241</v>
      </c>
      <c r="G16" s="52">
        <v>257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1522</v>
      </c>
      <c r="F17" s="57">
        <v>1359</v>
      </c>
      <c r="G17" s="58">
        <v>1729</v>
      </c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14606</v>
      </c>
      <c r="O32" s="74">
        <v>14035</v>
      </c>
      <c r="P32" s="75">
        <v>7400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529973</v>
      </c>
      <c r="O6" s="57">
        <v>509022</v>
      </c>
      <c r="P6" s="58">
        <v>507293</v>
      </c>
    </row>
    <row r="7" spans="1:16" ht="24" customHeight="1" thickBot="1">
      <c r="A7" s="190" t="s">
        <v>123</v>
      </c>
      <c r="B7" s="191"/>
      <c r="C7" s="191"/>
      <c r="D7" s="191"/>
      <c r="E7" s="172" t="s">
        <v>130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388100</v>
      </c>
      <c r="O7" s="57">
        <v>381994</v>
      </c>
      <c r="P7" s="58">
        <v>369608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388100</v>
      </c>
      <c r="O8" s="57">
        <v>381994</v>
      </c>
      <c r="P8" s="58">
        <v>369608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100</v>
      </c>
      <c r="F9" s="54">
        <v>100</v>
      </c>
      <c r="G9" s="55">
        <v>100</v>
      </c>
      <c r="H9" s="3"/>
      <c r="I9" s="169"/>
      <c r="J9" s="162"/>
      <c r="K9" s="1" t="s">
        <v>30</v>
      </c>
      <c r="L9" s="9"/>
      <c r="M9" s="7"/>
      <c r="N9" s="56">
        <v>141873</v>
      </c>
      <c r="O9" s="57">
        <v>127028</v>
      </c>
      <c r="P9" s="58">
        <v>137685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132</v>
      </c>
      <c r="N10" s="56">
        <v>529973</v>
      </c>
      <c r="O10" s="57">
        <v>509022</v>
      </c>
      <c r="P10" s="58">
        <v>507293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492879</v>
      </c>
      <c r="O11" s="57">
        <v>474074</v>
      </c>
      <c r="P11" s="58">
        <v>474535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37094</v>
      </c>
      <c r="O13" s="57">
        <v>34948</v>
      </c>
      <c r="P13" s="58">
        <v>32758</v>
      </c>
    </row>
    <row r="14" spans="1:16" ht="24" customHeight="1" thickBot="1">
      <c r="A14" s="144"/>
      <c r="B14" s="1" t="s">
        <v>101</v>
      </c>
      <c r="C14" s="9"/>
      <c r="D14" s="16"/>
      <c r="E14" s="56">
        <v>6405</v>
      </c>
      <c r="F14" s="57">
        <v>6405</v>
      </c>
      <c r="G14" s="58">
        <v>6405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106785</v>
      </c>
      <c r="O15" s="115">
        <v>108931</v>
      </c>
      <c r="P15" s="116">
        <v>111121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36049</v>
      </c>
      <c r="F17" s="57">
        <v>36220</v>
      </c>
      <c r="G17" s="58">
        <v>36181</v>
      </c>
      <c r="H17" s="3"/>
      <c r="I17" s="194"/>
      <c r="J17" s="182"/>
      <c r="K17" s="1" t="s">
        <v>30</v>
      </c>
      <c r="L17" s="9"/>
      <c r="M17" s="7"/>
      <c r="N17" s="120">
        <v>106785</v>
      </c>
      <c r="O17" s="118">
        <v>108931</v>
      </c>
      <c r="P17" s="119">
        <v>111121</v>
      </c>
    </row>
    <row r="18" spans="1:16" ht="24" customHeight="1">
      <c r="A18" s="203"/>
      <c r="B18" s="206"/>
      <c r="C18" s="27" t="s">
        <v>64</v>
      </c>
      <c r="D18" s="12"/>
      <c r="E18" s="56">
        <v>36500</v>
      </c>
      <c r="F18" s="57">
        <v>36500</v>
      </c>
      <c r="G18" s="58">
        <v>36500</v>
      </c>
      <c r="H18" s="3"/>
      <c r="I18" s="194"/>
      <c r="J18" s="1" t="s">
        <v>36</v>
      </c>
      <c r="K18" s="9"/>
      <c r="L18" s="9"/>
      <c r="M18" s="13" t="s">
        <v>108</v>
      </c>
      <c r="N18" s="117">
        <v>106785</v>
      </c>
      <c r="O18" s="118">
        <v>108931</v>
      </c>
      <c r="P18" s="119">
        <v>111121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106785</v>
      </c>
      <c r="O21" s="118">
        <v>108931</v>
      </c>
      <c r="P21" s="119">
        <v>111121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83.2</v>
      </c>
      <c r="O30" s="81">
        <v>82.4</v>
      </c>
      <c r="P30" s="82">
        <v>82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248658</v>
      </c>
      <c r="O32" s="74">
        <v>235959</v>
      </c>
      <c r="P32" s="75">
        <v>248806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1774482</v>
      </c>
      <c r="O33" s="78">
        <v>1665551</v>
      </c>
      <c r="P33" s="79">
        <v>1554430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131429</v>
      </c>
      <c r="O6" s="57">
        <v>123911</v>
      </c>
      <c r="P6" s="58">
        <v>204376</v>
      </c>
    </row>
    <row r="7" spans="1:16" ht="24" customHeight="1" thickBot="1">
      <c r="A7" s="190" t="s">
        <v>123</v>
      </c>
      <c r="B7" s="191"/>
      <c r="C7" s="191"/>
      <c r="D7" s="191"/>
      <c r="E7" s="172" t="s">
        <v>130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110185</v>
      </c>
      <c r="O7" s="57">
        <v>115553</v>
      </c>
      <c r="P7" s="58">
        <v>132934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110185</v>
      </c>
      <c r="O8" s="57">
        <v>115553</v>
      </c>
      <c r="P8" s="58">
        <v>132934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21244</v>
      </c>
      <c r="O9" s="57">
        <v>8358</v>
      </c>
      <c r="P9" s="58">
        <v>71442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163</v>
      </c>
      <c r="N10" s="56">
        <v>131429</v>
      </c>
      <c r="O10" s="57">
        <v>123911</v>
      </c>
      <c r="P10" s="58">
        <v>204376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120305</v>
      </c>
      <c r="O11" s="57">
        <v>113431</v>
      </c>
      <c r="P11" s="58">
        <v>194553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30</v>
      </c>
      <c r="F13" s="54">
        <v>30</v>
      </c>
      <c r="G13" s="55">
        <v>50</v>
      </c>
      <c r="H13" s="3"/>
      <c r="I13" s="169"/>
      <c r="J13" s="161"/>
      <c r="K13" s="24" t="s">
        <v>10</v>
      </c>
      <c r="L13" s="25"/>
      <c r="M13" s="7"/>
      <c r="N13" s="56">
        <v>11124</v>
      </c>
      <c r="O13" s="57">
        <v>10480</v>
      </c>
      <c r="P13" s="58">
        <v>9823</v>
      </c>
    </row>
    <row r="14" spans="1:16" ht="24" customHeight="1" thickBot="1">
      <c r="A14" s="144"/>
      <c r="B14" s="1" t="s">
        <v>101</v>
      </c>
      <c r="C14" s="9"/>
      <c r="D14" s="16"/>
      <c r="E14" s="56">
        <v>1922</v>
      </c>
      <c r="F14" s="57">
        <v>1922</v>
      </c>
      <c r="G14" s="58">
        <v>2884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498</v>
      </c>
      <c r="F15" s="60">
        <v>498</v>
      </c>
      <c r="G15" s="61">
        <v>774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44307</v>
      </c>
      <c r="O15" s="115">
        <v>389198</v>
      </c>
      <c r="P15" s="116">
        <v>33322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44307</v>
      </c>
      <c r="O17" s="118">
        <v>389198</v>
      </c>
      <c r="P17" s="119">
        <v>33322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44307</v>
      </c>
      <c r="O18" s="118">
        <v>389198</v>
      </c>
      <c r="P18" s="119">
        <v>33322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12285</v>
      </c>
      <c r="O19" s="118">
        <v>356532</v>
      </c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32022</v>
      </c>
      <c r="O21" s="118">
        <v>32666</v>
      </c>
      <c r="P21" s="119">
        <v>33322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80.4</v>
      </c>
      <c r="O30" s="81">
        <v>79.1</v>
      </c>
      <c r="P30" s="82">
        <v>86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>
        <v>65551</v>
      </c>
      <c r="O32" s="74">
        <v>397556</v>
      </c>
      <c r="P32" s="75">
        <v>104764</v>
      </c>
    </row>
    <row r="33" spans="1:16" ht="24" customHeight="1" thickBot="1">
      <c r="A33" s="200"/>
      <c r="B33" s="161"/>
      <c r="C33" s="180"/>
      <c r="D33" s="37" t="s">
        <v>66</v>
      </c>
      <c r="E33" s="56">
        <v>10069</v>
      </c>
      <c r="F33" s="57">
        <v>10069</v>
      </c>
      <c r="G33" s="58">
        <v>12192</v>
      </c>
      <c r="H33" s="3"/>
      <c r="I33" s="163" t="s">
        <v>53</v>
      </c>
      <c r="J33" s="164"/>
      <c r="K33" s="164"/>
      <c r="L33" s="164"/>
      <c r="M33" s="5"/>
      <c r="N33" s="77">
        <v>532120</v>
      </c>
      <c r="O33" s="78">
        <v>499454</v>
      </c>
      <c r="P33" s="79">
        <v>466132</v>
      </c>
    </row>
    <row r="34" spans="1:16" ht="24" customHeight="1">
      <c r="A34" s="200"/>
      <c r="B34" s="161"/>
      <c r="C34" s="181"/>
      <c r="D34" s="34" t="s">
        <v>100</v>
      </c>
      <c r="E34" s="56">
        <v>10950</v>
      </c>
      <c r="F34" s="57">
        <v>10950</v>
      </c>
      <c r="G34" s="58">
        <v>18250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214280</v>
      </c>
      <c r="O6" s="57">
        <v>234700</v>
      </c>
      <c r="P6" s="58">
        <v>138055</v>
      </c>
    </row>
    <row r="7" spans="1:16" ht="24" customHeight="1" thickBot="1">
      <c r="A7" s="190" t="s">
        <v>123</v>
      </c>
      <c r="B7" s="191"/>
      <c r="C7" s="191"/>
      <c r="D7" s="191"/>
      <c r="E7" s="172" t="s">
        <v>130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124347</v>
      </c>
      <c r="O7" s="57">
        <v>174634</v>
      </c>
      <c r="P7" s="58">
        <v>138028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4</v>
      </c>
      <c r="F8" s="51">
        <v>4</v>
      </c>
      <c r="G8" s="52">
        <v>3</v>
      </c>
      <c r="H8" s="3"/>
      <c r="I8" s="169"/>
      <c r="J8" s="161"/>
      <c r="K8" s="43" t="s">
        <v>104</v>
      </c>
      <c r="L8" s="1" t="s">
        <v>9</v>
      </c>
      <c r="M8" s="7"/>
      <c r="N8" s="56">
        <v>124347</v>
      </c>
      <c r="O8" s="57">
        <v>174634</v>
      </c>
      <c r="P8" s="58">
        <v>138028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89933</v>
      </c>
      <c r="O9" s="57">
        <v>60066</v>
      </c>
      <c r="P9" s="58">
        <v>27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164</v>
      </c>
      <c r="N10" s="56">
        <v>214280</v>
      </c>
      <c r="O10" s="57">
        <v>234700</v>
      </c>
      <c r="P10" s="58">
        <v>138055</v>
      </c>
    </row>
    <row r="11" spans="1:16" ht="24" customHeight="1">
      <c r="A11" s="144"/>
      <c r="B11" s="183"/>
      <c r="C11" s="27" t="s">
        <v>97</v>
      </c>
      <c r="D11" s="16"/>
      <c r="E11" s="53">
        <v>85</v>
      </c>
      <c r="F11" s="54">
        <v>85</v>
      </c>
      <c r="G11" s="55">
        <v>55</v>
      </c>
      <c r="H11" s="3"/>
      <c r="I11" s="169"/>
      <c r="J11" s="160" t="s">
        <v>105</v>
      </c>
      <c r="K11" s="1" t="s">
        <v>55</v>
      </c>
      <c r="L11" s="9"/>
      <c r="N11" s="76">
        <v>204403</v>
      </c>
      <c r="O11" s="57">
        <v>224118</v>
      </c>
      <c r="P11" s="58">
        <v>127776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47131</v>
      </c>
      <c r="O12" s="57">
        <v>42064</v>
      </c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9877</v>
      </c>
      <c r="O13" s="57">
        <v>10582</v>
      </c>
      <c r="P13" s="58">
        <v>10279</v>
      </c>
    </row>
    <row r="14" spans="1:16" ht="24" customHeight="1" thickBot="1">
      <c r="A14" s="144"/>
      <c r="B14" s="1" t="s">
        <v>101</v>
      </c>
      <c r="C14" s="9"/>
      <c r="D14" s="16"/>
      <c r="E14" s="56">
        <v>2405</v>
      </c>
      <c r="F14" s="57">
        <v>2405</v>
      </c>
      <c r="G14" s="58">
        <v>1791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204664</v>
      </c>
      <c r="O15" s="115">
        <v>27911</v>
      </c>
      <c r="P15" s="116">
        <v>28472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>
        <v>99100</v>
      </c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50296</v>
      </c>
      <c r="O17" s="118">
        <v>27911</v>
      </c>
      <c r="P17" s="119">
        <v>28472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204664</v>
      </c>
      <c r="O18" s="118">
        <v>27911</v>
      </c>
      <c r="P18" s="119">
        <v>28472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177303</v>
      </c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27361</v>
      </c>
      <c r="O21" s="118">
        <v>27911</v>
      </c>
      <c r="P21" s="119">
        <v>28472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945</v>
      </c>
      <c r="F28" s="57">
        <v>1129</v>
      </c>
      <c r="G28" s="58">
        <v>924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14366</v>
      </c>
      <c r="F29" s="57">
        <v>18150</v>
      </c>
      <c r="G29" s="58">
        <v>14579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88.7</v>
      </c>
      <c r="O30" s="81">
        <v>89.4</v>
      </c>
      <c r="P30" s="82">
        <v>82.9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140859</v>
      </c>
      <c r="O32" s="74">
        <v>87977</v>
      </c>
      <c r="P32" s="75">
        <v>28499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578821</v>
      </c>
      <c r="O33" s="78">
        <v>550910</v>
      </c>
      <c r="P33" s="79">
        <v>522439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4</v>
      </c>
      <c r="F45" s="57">
        <v>4</v>
      </c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>
        <v>6</v>
      </c>
      <c r="F46" s="57">
        <v>8</v>
      </c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>
        <v>4</v>
      </c>
      <c r="F48" s="57">
        <v>3</v>
      </c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>
        <v>1</v>
      </c>
      <c r="F49" s="57">
        <v>1</v>
      </c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>
        <v>2</v>
      </c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17</v>
      </c>
      <c r="F51" s="56">
        <f>SUM(F44:F50)</f>
        <v>16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17</v>
      </c>
      <c r="F52" s="56">
        <f>SUM(F53:F54)</f>
        <v>16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17</v>
      </c>
      <c r="F53" s="63">
        <v>16</v>
      </c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29807</v>
      </c>
      <c r="O6" s="57">
        <v>27825</v>
      </c>
      <c r="P6" s="58">
        <v>6715</v>
      </c>
    </row>
    <row r="7" spans="1:16" ht="24" customHeight="1" thickBot="1">
      <c r="A7" s="190" t="s">
        <v>123</v>
      </c>
      <c r="B7" s="191"/>
      <c r="C7" s="191"/>
      <c r="D7" s="191"/>
      <c r="E7" s="172" t="s">
        <v>143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20484</v>
      </c>
      <c r="O7" s="57">
        <v>20548</v>
      </c>
      <c r="P7" s="58">
        <v>6715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20484</v>
      </c>
      <c r="O8" s="57">
        <v>20548</v>
      </c>
      <c r="P8" s="58">
        <v>6715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9323</v>
      </c>
      <c r="O9" s="57">
        <v>7277</v>
      </c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165</v>
      </c>
      <c r="N10" s="56">
        <v>29807</v>
      </c>
      <c r="O10" s="57">
        <v>27825</v>
      </c>
      <c r="P10" s="58">
        <v>5525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29807</v>
      </c>
      <c r="O11" s="57">
        <v>27825</v>
      </c>
      <c r="P11" s="58">
        <v>5525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29807</v>
      </c>
      <c r="O12" s="57">
        <v>24895</v>
      </c>
      <c r="P12" s="58">
        <v>4533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74</v>
      </c>
      <c r="F14" s="57">
        <v>74</v>
      </c>
      <c r="G14" s="58">
        <v>74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1190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>
        <v>243</v>
      </c>
      <c r="F23" s="57">
        <v>244</v>
      </c>
      <c r="G23" s="58">
        <v>245</v>
      </c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1190</v>
      </c>
    </row>
    <row r="24" spans="1:16" ht="24" customHeight="1" thickBot="1">
      <c r="A24" s="200"/>
      <c r="B24" s="161"/>
      <c r="C24" s="185"/>
      <c r="D24" s="37" t="s">
        <v>66</v>
      </c>
      <c r="E24" s="56">
        <v>2726</v>
      </c>
      <c r="F24" s="56">
        <v>2591</v>
      </c>
      <c r="G24" s="66">
        <v>1848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1190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>
        <v>1190</v>
      </c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121.5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9323</v>
      </c>
      <c r="O32" s="74">
        <v>7277</v>
      </c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578821</v>
      </c>
      <c r="O33" s="78">
        <v>550910</v>
      </c>
      <c r="P33" s="79">
        <v>522439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>
        <v>1301</v>
      </c>
      <c r="F41" s="68">
        <v>1371</v>
      </c>
      <c r="G41" s="69">
        <v>1028</v>
      </c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3</v>
      </c>
      <c r="F45" s="57">
        <v>3</v>
      </c>
      <c r="G45" s="58">
        <v>2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>
        <v>1</v>
      </c>
      <c r="F49" s="57">
        <v>1</v>
      </c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>
        <v>5</v>
      </c>
      <c r="F50" s="57">
        <v>4</v>
      </c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9</v>
      </c>
      <c r="F51" s="56">
        <f>SUM(F44:F50)</f>
        <v>8</v>
      </c>
      <c r="G51" s="66">
        <f>SUM(G44:G50)</f>
        <v>2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9</v>
      </c>
      <c r="F52" s="56">
        <f>SUM(F53:F54)</f>
        <v>8</v>
      </c>
      <c r="G52" s="58">
        <f>SUM(G53:G54)</f>
        <v>2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9</v>
      </c>
      <c r="F53" s="63">
        <v>8</v>
      </c>
      <c r="G53" s="64">
        <v>2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37712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/>
      <c r="O6" s="57">
        <v>12179</v>
      </c>
      <c r="P6" s="58">
        <v>11553</v>
      </c>
    </row>
    <row r="7" spans="1:16" ht="24" customHeight="1" thickBot="1">
      <c r="A7" s="190" t="s">
        <v>123</v>
      </c>
      <c r="B7" s="191"/>
      <c r="C7" s="191"/>
      <c r="D7" s="191"/>
      <c r="E7" s="172" t="s">
        <v>166</v>
      </c>
      <c r="F7" s="173"/>
      <c r="G7" s="174"/>
      <c r="H7" s="3"/>
      <c r="I7" s="169"/>
      <c r="J7" s="160" t="s">
        <v>167</v>
      </c>
      <c r="K7" s="1" t="s">
        <v>54</v>
      </c>
      <c r="L7" s="9"/>
      <c r="M7" s="7"/>
      <c r="N7" s="56"/>
      <c r="O7" s="57">
        <v>5582</v>
      </c>
      <c r="P7" s="58">
        <v>4874</v>
      </c>
    </row>
    <row r="8" spans="1:16" ht="24" customHeight="1">
      <c r="A8" s="171" t="s">
        <v>61</v>
      </c>
      <c r="B8" s="10" t="s">
        <v>57</v>
      </c>
      <c r="C8" s="11"/>
      <c r="D8" s="17"/>
      <c r="E8" s="50"/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/>
      <c r="O8" s="57">
        <v>5582</v>
      </c>
      <c r="P8" s="58">
        <v>4874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>
        <v>6597</v>
      </c>
      <c r="P9" s="58">
        <v>6679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168</v>
      </c>
      <c r="N10" s="56"/>
      <c r="O10" s="57">
        <v>12179</v>
      </c>
      <c r="P10" s="58">
        <v>11553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/>
      <c r="O11" s="57">
        <v>12179</v>
      </c>
      <c r="P11" s="58">
        <v>11553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>
        <v>10673</v>
      </c>
      <c r="P12" s="58">
        <v>10211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/>
      <c r="F14" s="57">
        <v>26</v>
      </c>
      <c r="G14" s="58">
        <v>26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>
        <v>232</v>
      </c>
      <c r="G23" s="58">
        <v>201</v>
      </c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57">
        <v>814</v>
      </c>
      <c r="G24" s="66">
        <v>633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/>
      <c r="O30" s="81">
        <v>100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>
        <v>0</v>
      </c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>
        <v>156</v>
      </c>
      <c r="G38" s="69">
        <v>120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>
        <v>2</v>
      </c>
      <c r="G45" s="58">
        <v>2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/>
      <c r="F51" s="56">
        <f>SUM(F44:F50)</f>
        <v>2</v>
      </c>
      <c r="G51" s="66">
        <f>SUM(G44:G50)</f>
        <v>2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/>
      <c r="F52" s="56">
        <f>SUM(F53:F54)</f>
        <v>2</v>
      </c>
      <c r="G52" s="58">
        <f>SUM(G53:G54)</f>
        <v>2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>
        <v>2</v>
      </c>
      <c r="G53" s="64">
        <v>2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/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195725</v>
      </c>
      <c r="O6" s="57">
        <v>97584</v>
      </c>
      <c r="P6" s="58">
        <v>105800</v>
      </c>
    </row>
    <row r="7" spans="1:16" ht="24" customHeight="1" thickBot="1">
      <c r="A7" s="190" t="s">
        <v>123</v>
      </c>
      <c r="B7" s="191"/>
      <c r="C7" s="191"/>
      <c r="D7" s="191"/>
      <c r="E7" s="172"/>
      <c r="F7" s="173"/>
      <c r="G7" s="174"/>
      <c r="H7" s="3"/>
      <c r="I7" s="169"/>
      <c r="J7" s="160" t="s">
        <v>128</v>
      </c>
      <c r="K7" s="1" t="s">
        <v>54</v>
      </c>
      <c r="L7" s="9"/>
      <c r="M7" s="7"/>
      <c r="N7" s="56">
        <v>67994</v>
      </c>
      <c r="O7" s="57">
        <v>33421</v>
      </c>
      <c r="P7" s="58">
        <v>31497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2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67312</v>
      </c>
      <c r="O8" s="57">
        <v>32630</v>
      </c>
      <c r="P8" s="58">
        <v>31947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127731</v>
      </c>
      <c r="O9" s="57">
        <v>64163</v>
      </c>
      <c r="P9" s="58">
        <v>73853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169</v>
      </c>
      <c r="N10" s="56">
        <v>195725</v>
      </c>
      <c r="O10" s="57">
        <v>96260</v>
      </c>
      <c r="P10" s="58">
        <v>105800</v>
      </c>
    </row>
    <row r="11" spans="1:16" ht="24" customHeight="1">
      <c r="A11" s="144"/>
      <c r="B11" s="183"/>
      <c r="C11" s="27" t="s">
        <v>97</v>
      </c>
      <c r="D11" s="16"/>
      <c r="E11" s="53">
        <v>49</v>
      </c>
      <c r="F11" s="54">
        <v>20</v>
      </c>
      <c r="G11" s="55">
        <v>20</v>
      </c>
      <c r="H11" s="3"/>
      <c r="I11" s="169"/>
      <c r="J11" s="160" t="s">
        <v>105</v>
      </c>
      <c r="K11" s="1" t="s">
        <v>55</v>
      </c>
      <c r="L11" s="9"/>
      <c r="N11" s="76">
        <v>188961</v>
      </c>
      <c r="O11" s="57">
        <v>90055</v>
      </c>
      <c r="P11" s="58">
        <v>100172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130347</v>
      </c>
      <c r="O12" s="57">
        <v>72297</v>
      </c>
      <c r="P12" s="58">
        <v>79475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6764</v>
      </c>
      <c r="O13" s="57">
        <v>6205</v>
      </c>
      <c r="P13" s="58">
        <v>5628</v>
      </c>
    </row>
    <row r="14" spans="1:16" ht="24" customHeight="1" thickBot="1">
      <c r="A14" s="144"/>
      <c r="B14" s="1" t="s">
        <v>101</v>
      </c>
      <c r="C14" s="9"/>
      <c r="D14" s="16"/>
      <c r="E14" s="56">
        <v>1157</v>
      </c>
      <c r="F14" s="57">
        <v>256</v>
      </c>
      <c r="G14" s="58">
        <v>256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1324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1130</v>
      </c>
      <c r="F15" s="60">
        <v>250</v>
      </c>
      <c r="G15" s="61">
        <v>250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20766</v>
      </c>
      <c r="O15" s="115">
        <v>21326</v>
      </c>
      <c r="P15" s="116">
        <v>21902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20766</v>
      </c>
      <c r="O17" s="118">
        <v>21326</v>
      </c>
      <c r="P17" s="119">
        <v>21902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20766</v>
      </c>
      <c r="O18" s="118">
        <v>21326</v>
      </c>
      <c r="P18" s="119">
        <v>21902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20766</v>
      </c>
      <c r="O21" s="118">
        <v>21326</v>
      </c>
      <c r="P21" s="119">
        <v>21902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1324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1324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140">
        <v>484</v>
      </c>
      <c r="F28" s="141">
        <v>246</v>
      </c>
      <c r="G28" s="142">
        <v>245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140">
        <v>8258</v>
      </c>
      <c r="F29" s="141">
        <v>3943</v>
      </c>
      <c r="G29" s="142">
        <v>4000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1324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90.4</v>
      </c>
      <c r="O30" s="81">
        <v>83</v>
      </c>
      <c r="P30" s="82">
        <v>82.8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148497</v>
      </c>
      <c r="O32" s="74">
        <v>85489</v>
      </c>
      <c r="P32" s="75">
        <v>94432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229107</v>
      </c>
      <c r="O33" s="78">
        <v>207782</v>
      </c>
      <c r="P33" s="79">
        <v>185880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508</v>
      </c>
      <c r="F38" s="68">
        <v>337</v>
      </c>
      <c r="G38" s="143">
        <v>298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2</v>
      </c>
      <c r="F45" s="57">
        <v>1</v>
      </c>
      <c r="G45" s="58">
        <v>1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12</v>
      </c>
      <c r="F46" s="57">
        <v>7</v>
      </c>
      <c r="G46" s="58">
        <v>7</v>
      </c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>
        <v>1</v>
      </c>
      <c r="G47" s="58">
        <v>1</v>
      </c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>
        <v>5</v>
      </c>
      <c r="F50" s="57">
        <v>2</v>
      </c>
      <c r="G50" s="58">
        <v>2</v>
      </c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19</v>
      </c>
      <c r="F51" s="56">
        <f>SUM(F44:F50)</f>
        <v>11</v>
      </c>
      <c r="G51" s="66">
        <f>SUM(G44:G50)</f>
        <v>11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19</v>
      </c>
      <c r="F52" s="56">
        <v>11</v>
      </c>
      <c r="G52" s="58">
        <v>11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19</v>
      </c>
      <c r="F53" s="63">
        <v>11</v>
      </c>
      <c r="G53" s="64">
        <v>11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36495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21503</v>
      </c>
      <c r="O6" s="57">
        <v>21454</v>
      </c>
      <c r="P6" s="58">
        <v>22875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20741</v>
      </c>
      <c r="O7" s="57">
        <v>20066</v>
      </c>
      <c r="P7" s="58">
        <v>18044</v>
      </c>
    </row>
    <row r="8" spans="1:16" ht="24" customHeight="1">
      <c r="A8" s="171" t="s">
        <v>61</v>
      </c>
      <c r="B8" s="10" t="s">
        <v>57</v>
      </c>
      <c r="C8" s="11"/>
      <c r="D8" s="17"/>
      <c r="E8" s="50"/>
      <c r="F8" s="51"/>
      <c r="G8" s="52"/>
      <c r="H8" s="3"/>
      <c r="I8" s="169"/>
      <c r="J8" s="161"/>
      <c r="K8" s="43" t="s">
        <v>104</v>
      </c>
      <c r="L8" s="1" t="s">
        <v>9</v>
      </c>
      <c r="M8" s="7"/>
      <c r="N8" s="56">
        <v>20384</v>
      </c>
      <c r="O8" s="57">
        <v>20066</v>
      </c>
      <c r="P8" s="58">
        <v>17659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762</v>
      </c>
      <c r="O9" s="57">
        <v>1388</v>
      </c>
      <c r="P9" s="58">
        <v>4831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137</v>
      </c>
      <c r="N10" s="56">
        <v>21503</v>
      </c>
      <c r="O10" s="57">
        <v>21069</v>
      </c>
      <c r="P10" s="58">
        <v>22875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21503</v>
      </c>
      <c r="O11" s="57">
        <v>21069</v>
      </c>
      <c r="P11" s="58">
        <v>22875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13647</v>
      </c>
      <c r="O12" s="57">
        <v>13848</v>
      </c>
      <c r="P12" s="58">
        <v>17927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21</v>
      </c>
      <c r="F14" s="57">
        <v>21</v>
      </c>
      <c r="G14" s="58">
        <v>21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385</v>
      </c>
      <c r="P14" s="113"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>
        <v>244</v>
      </c>
      <c r="F23" s="57">
        <v>244</v>
      </c>
      <c r="G23" s="58">
        <v>246</v>
      </c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385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>
        <v>2127</v>
      </c>
      <c r="F24" s="57">
        <v>2053</v>
      </c>
      <c r="G24" s="66">
        <v>1803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385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385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101.8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>
        <v>0</v>
      </c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762</v>
      </c>
      <c r="O32" s="74">
        <v>1388</v>
      </c>
      <c r="P32" s="75">
        <v>4831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266</v>
      </c>
      <c r="F38" s="68">
        <v>264</v>
      </c>
      <c r="G38" s="69">
        <v>231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1</v>
      </c>
      <c r="F45" s="57">
        <v>1</v>
      </c>
      <c r="G45" s="58">
        <v>2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>
        <v>1</v>
      </c>
      <c r="F47" s="57">
        <v>1</v>
      </c>
      <c r="G47" s="58">
        <v>1</v>
      </c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2</v>
      </c>
      <c r="F51" s="56">
        <f>SUM(F44:F50)</f>
        <v>2</v>
      </c>
      <c r="G51" s="66">
        <f>SUM(G44:G50)</f>
        <v>3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2</v>
      </c>
      <c r="F52" s="56">
        <f>SUM(F53:F54)</f>
        <v>2</v>
      </c>
      <c r="G52" s="58">
        <f>SUM(G53:G54)</f>
        <v>3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2</v>
      </c>
      <c r="F53" s="63">
        <v>2</v>
      </c>
      <c r="G53" s="64">
        <v>3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109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18620</v>
      </c>
      <c r="O6" s="57">
        <v>20424</v>
      </c>
      <c r="P6" s="58">
        <v>13340</v>
      </c>
    </row>
    <row r="7" spans="1:16" ht="24" customHeight="1" thickBot="1">
      <c r="A7" s="190" t="s">
        <v>123</v>
      </c>
      <c r="B7" s="191"/>
      <c r="C7" s="191"/>
      <c r="D7" s="191"/>
      <c r="E7" s="172" t="s">
        <v>166</v>
      </c>
      <c r="F7" s="173"/>
      <c r="G7" s="174"/>
      <c r="H7" s="3"/>
      <c r="I7" s="169"/>
      <c r="J7" s="160" t="s">
        <v>167</v>
      </c>
      <c r="K7" s="1" t="s">
        <v>54</v>
      </c>
      <c r="L7" s="9"/>
      <c r="M7" s="7"/>
      <c r="N7" s="56">
        <v>18620</v>
      </c>
      <c r="O7" s="57">
        <v>16874</v>
      </c>
      <c r="P7" s="58">
        <v>13240</v>
      </c>
    </row>
    <row r="8" spans="1:16" ht="24" customHeight="1">
      <c r="A8" s="171" t="s">
        <v>61</v>
      </c>
      <c r="B8" s="10" t="s">
        <v>57</v>
      </c>
      <c r="C8" s="11"/>
      <c r="D8" s="17"/>
      <c r="E8" s="50"/>
      <c r="F8" s="51"/>
      <c r="G8" s="52"/>
      <c r="H8" s="3"/>
      <c r="I8" s="169"/>
      <c r="J8" s="161"/>
      <c r="K8" s="43" t="s">
        <v>104</v>
      </c>
      <c r="L8" s="1" t="s">
        <v>9</v>
      </c>
      <c r="M8" s="7"/>
      <c r="N8" s="56">
        <v>18620</v>
      </c>
      <c r="O8" s="57">
        <v>16874</v>
      </c>
      <c r="P8" s="58">
        <v>13240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>
        <v>3550</v>
      </c>
      <c r="P9" s="58">
        <v>100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137</v>
      </c>
      <c r="N10" s="56">
        <v>20462</v>
      </c>
      <c r="O10" s="57">
        <v>18942</v>
      </c>
      <c r="P10" s="58">
        <v>15523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20462</v>
      </c>
      <c r="O11" s="57">
        <v>18942</v>
      </c>
      <c r="P11" s="58">
        <v>15523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19747</v>
      </c>
      <c r="O12" s="57">
        <v>18243</v>
      </c>
      <c r="P12" s="58">
        <v>14959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36</v>
      </c>
      <c r="F14" s="57">
        <v>36</v>
      </c>
      <c r="G14" s="58">
        <v>36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-1842</v>
      </c>
      <c r="O14" s="112">
        <f>O6-O10</f>
        <v>1482</v>
      </c>
      <c r="P14" s="113">
        <f>P6-P10</f>
        <v>-2183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>
        <v>243</v>
      </c>
      <c r="F23" s="57">
        <v>244</v>
      </c>
      <c r="G23" s="58">
        <v>246</v>
      </c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-1842</v>
      </c>
      <c r="O23" s="125">
        <f>O14+O22</f>
        <v>1482</v>
      </c>
      <c r="P23" s="126">
        <f>P14+P22</f>
        <v>-2183</v>
      </c>
    </row>
    <row r="24" spans="1:16" ht="24" customHeight="1" thickBot="1">
      <c r="A24" s="200"/>
      <c r="B24" s="161"/>
      <c r="C24" s="185"/>
      <c r="D24" s="37" t="s">
        <v>66</v>
      </c>
      <c r="E24" s="56">
        <v>1779</v>
      </c>
      <c r="F24" s="65">
        <v>1458</v>
      </c>
      <c r="G24" s="66">
        <v>1269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5832</v>
      </c>
      <c r="O25" s="125">
        <v>3991</v>
      </c>
      <c r="P25" s="126">
        <v>5473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3990</v>
      </c>
      <c r="O27" s="125">
        <f>O23-O24+O25-O26</f>
        <v>5473</v>
      </c>
      <c r="P27" s="126">
        <f>P23-P24+P25-P26</f>
        <v>3290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3990</v>
      </c>
      <c r="O29" s="125">
        <f>O27-O28</f>
        <v>5473</v>
      </c>
      <c r="P29" s="126">
        <f>P27-P28</f>
        <v>3290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91</v>
      </c>
      <c r="O30" s="81">
        <v>107.8</v>
      </c>
      <c r="P30" s="82">
        <v>85.9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>
        <v>3550</v>
      </c>
      <c r="P32" s="75">
        <v>100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766</v>
      </c>
      <c r="F38" s="68">
        <v>764</v>
      </c>
      <c r="G38" s="69">
        <v>678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3</v>
      </c>
      <c r="F45" s="57">
        <v>3</v>
      </c>
      <c r="G45" s="58">
        <v>3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3</v>
      </c>
      <c r="F51" s="56">
        <f>SUM(F44:F50)</f>
        <v>3</v>
      </c>
      <c r="G51" s="66">
        <f>SUM(G44:G50)</f>
        <v>3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3</v>
      </c>
      <c r="F52" s="56">
        <f>SUM(F53:F54)</f>
        <v>3</v>
      </c>
      <c r="G52" s="58">
        <f>SUM(G53:G54)</f>
        <v>3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3</v>
      </c>
      <c r="F53" s="63">
        <v>3</v>
      </c>
      <c r="G53" s="64">
        <v>3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36529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91974</v>
      </c>
      <c r="O6" s="57">
        <v>93591</v>
      </c>
      <c r="P6" s="58">
        <v>80280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89737</v>
      </c>
      <c r="O7" s="57">
        <v>91252</v>
      </c>
      <c r="P7" s="58">
        <v>77100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89737</v>
      </c>
      <c r="O8" s="57">
        <v>91252</v>
      </c>
      <c r="P8" s="58">
        <v>77100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2237</v>
      </c>
      <c r="O9" s="57">
        <v>2339</v>
      </c>
      <c r="P9" s="58">
        <v>3180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170</v>
      </c>
      <c r="N10" s="56">
        <v>91974</v>
      </c>
      <c r="O10" s="57">
        <v>93591</v>
      </c>
      <c r="P10" s="58">
        <v>80280</v>
      </c>
    </row>
    <row r="11" spans="1:16" ht="24" customHeight="1">
      <c r="A11" s="144"/>
      <c r="B11" s="183"/>
      <c r="C11" s="27" t="s">
        <v>97</v>
      </c>
      <c r="D11" s="16"/>
      <c r="E11" s="53">
        <v>35</v>
      </c>
      <c r="F11" s="54">
        <v>35</v>
      </c>
      <c r="G11" s="55">
        <v>35</v>
      </c>
      <c r="H11" s="3"/>
      <c r="I11" s="169"/>
      <c r="J11" s="160" t="s">
        <v>105</v>
      </c>
      <c r="K11" s="1" t="s">
        <v>55</v>
      </c>
      <c r="L11" s="9"/>
      <c r="N11" s="76">
        <v>91343</v>
      </c>
      <c r="O11" s="57">
        <v>93026</v>
      </c>
      <c r="P11" s="58">
        <v>79782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631</v>
      </c>
      <c r="O13" s="57">
        <v>565</v>
      </c>
      <c r="P13" s="58">
        <v>498</v>
      </c>
    </row>
    <row r="14" spans="1:16" ht="24" customHeight="1" thickBot="1">
      <c r="A14" s="144"/>
      <c r="B14" s="1" t="s">
        <v>101</v>
      </c>
      <c r="C14" s="9"/>
      <c r="D14" s="16"/>
      <c r="E14" s="56">
        <v>621</v>
      </c>
      <c r="F14" s="57">
        <v>621</v>
      </c>
      <c r="G14" s="58">
        <v>621</v>
      </c>
      <c r="H14" s="3"/>
      <c r="I14" s="170"/>
      <c r="J14" s="4" t="s">
        <v>32</v>
      </c>
      <c r="K14" s="14"/>
      <c r="L14" s="14"/>
      <c r="M14" s="8" t="s">
        <v>106</v>
      </c>
      <c r="N14" s="111"/>
      <c r="O14" s="112"/>
      <c r="P14" s="113"/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4398</v>
      </c>
      <c r="O15" s="115">
        <v>4464</v>
      </c>
      <c r="P15" s="116">
        <v>4531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4398</v>
      </c>
      <c r="O17" s="118">
        <v>4464</v>
      </c>
      <c r="P17" s="119">
        <v>4531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4398</v>
      </c>
      <c r="O18" s="118">
        <v>4464</v>
      </c>
      <c r="P18" s="119">
        <v>4531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4398</v>
      </c>
      <c r="O21" s="118">
        <v>4464</v>
      </c>
      <c r="P21" s="119">
        <v>4531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359</v>
      </c>
      <c r="F28" s="57">
        <v>359</v>
      </c>
      <c r="G28" s="58">
        <v>359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8997</v>
      </c>
      <c r="F29" s="57">
        <v>8852</v>
      </c>
      <c r="G29" s="58">
        <v>8092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95.4</v>
      </c>
      <c r="O30" s="81">
        <v>95.4</v>
      </c>
      <c r="P30" s="82">
        <v>94.7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6635</v>
      </c>
      <c r="O32" s="74">
        <v>6803</v>
      </c>
      <c r="P32" s="75">
        <v>7711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37648</v>
      </c>
      <c r="O33" s="78">
        <v>33184</v>
      </c>
      <c r="P33" s="79">
        <v>28652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>
        <v>43</v>
      </c>
      <c r="F39" s="57">
        <v>58</v>
      </c>
      <c r="G39" s="58">
        <v>42</v>
      </c>
      <c r="H39" s="3"/>
    </row>
    <row r="40" spans="1:8" ht="24" customHeight="1">
      <c r="A40" s="200"/>
      <c r="B40" s="189"/>
      <c r="C40" s="26" t="s">
        <v>93</v>
      </c>
      <c r="D40" s="16"/>
      <c r="E40" s="56">
        <v>43</v>
      </c>
      <c r="F40" s="57">
        <v>58</v>
      </c>
      <c r="G40" s="58">
        <v>42</v>
      </c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243707</v>
      </c>
      <c r="O6" s="57">
        <v>241360</v>
      </c>
      <c r="P6" s="58">
        <v>228586</v>
      </c>
    </row>
    <row r="7" spans="1:16" ht="24" customHeight="1" thickBot="1">
      <c r="A7" s="190" t="s">
        <v>123</v>
      </c>
      <c r="B7" s="191"/>
      <c r="C7" s="191"/>
      <c r="D7" s="191"/>
      <c r="E7" s="172" t="s">
        <v>125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243707</v>
      </c>
      <c r="O7" s="57">
        <v>241360</v>
      </c>
      <c r="P7" s="58">
        <v>198048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3</v>
      </c>
      <c r="F8" s="51">
        <v>3</v>
      </c>
      <c r="G8" s="52">
        <v>3</v>
      </c>
      <c r="H8" s="3"/>
      <c r="I8" s="169"/>
      <c r="J8" s="161"/>
      <c r="K8" s="43" t="s">
        <v>104</v>
      </c>
      <c r="L8" s="1" t="s">
        <v>9</v>
      </c>
      <c r="M8" s="7"/>
      <c r="N8" s="56">
        <v>243707</v>
      </c>
      <c r="O8" s="57">
        <v>241360</v>
      </c>
      <c r="P8" s="58">
        <v>198048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>
        <v>30538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129</v>
      </c>
      <c r="N10" s="56">
        <v>210699</v>
      </c>
      <c r="O10" s="57">
        <v>208060</v>
      </c>
      <c r="P10" s="58">
        <v>228586</v>
      </c>
    </row>
    <row r="11" spans="1:16" ht="24" customHeight="1">
      <c r="A11" s="144"/>
      <c r="B11" s="183"/>
      <c r="C11" s="27" t="s">
        <v>97</v>
      </c>
      <c r="D11" s="16"/>
      <c r="E11" s="53">
        <v>95</v>
      </c>
      <c r="F11" s="54">
        <v>95</v>
      </c>
      <c r="G11" s="55">
        <v>95</v>
      </c>
      <c r="H11" s="3"/>
      <c r="I11" s="169"/>
      <c r="J11" s="160" t="s">
        <v>105</v>
      </c>
      <c r="K11" s="1" t="s">
        <v>55</v>
      </c>
      <c r="L11" s="9"/>
      <c r="N11" s="76">
        <v>201693</v>
      </c>
      <c r="O11" s="57">
        <v>199629</v>
      </c>
      <c r="P11" s="58">
        <v>220741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9006</v>
      </c>
      <c r="O13" s="57">
        <v>8431</v>
      </c>
      <c r="P13" s="58">
        <v>7845</v>
      </c>
    </row>
    <row r="14" spans="1:16" ht="24" customHeight="1" thickBot="1">
      <c r="A14" s="144"/>
      <c r="B14" s="1" t="s">
        <v>101</v>
      </c>
      <c r="C14" s="9"/>
      <c r="D14" s="16"/>
      <c r="E14" s="56">
        <v>325</v>
      </c>
      <c r="F14" s="57">
        <v>325</v>
      </c>
      <c r="G14" s="58">
        <v>325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33008</v>
      </c>
      <c r="O14" s="112">
        <f>O6-O10</f>
        <v>33300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>
        <v>29644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>
        <v>29644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33008</v>
      </c>
      <c r="O18" s="118">
        <v>33300</v>
      </c>
      <c r="P18" s="119">
        <v>29644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28483</v>
      </c>
      <c r="O21" s="118">
        <v>29058</v>
      </c>
      <c r="P21" s="119">
        <v>29644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-33008</v>
      </c>
      <c r="O22" s="122">
        <f>O15-O18</f>
        <v>-33300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924</v>
      </c>
      <c r="F28" s="57">
        <v>923</v>
      </c>
      <c r="G28" s="58">
        <v>923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25271</v>
      </c>
      <c r="F29" s="57">
        <v>24400</v>
      </c>
      <c r="G29" s="58">
        <v>23455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9">
        <v>1.019</v>
      </c>
      <c r="O30" s="90">
        <f>241360/(208060+29058)</f>
        <v>1.0178898270059633</v>
      </c>
      <c r="P30" s="91">
        <f>228586/(228586+29644)</f>
        <v>0.8852031135034659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>
        <f>30538+29644</f>
        <v>60182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293460</v>
      </c>
      <c r="O6" s="57">
        <v>285636</v>
      </c>
      <c r="P6" s="58">
        <v>281696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293084</v>
      </c>
      <c r="O7" s="57">
        <v>285163</v>
      </c>
      <c r="P7" s="58">
        <v>281567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293084</v>
      </c>
      <c r="O8" s="57">
        <v>285163</v>
      </c>
      <c r="P8" s="58">
        <v>281567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80</v>
      </c>
      <c r="F9" s="54">
        <v>80</v>
      </c>
      <c r="G9" s="55">
        <v>80</v>
      </c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171</v>
      </c>
      <c r="N10" s="56">
        <v>243838</v>
      </c>
      <c r="O10" s="57">
        <v>240574</v>
      </c>
      <c r="P10" s="58">
        <v>241881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243838</v>
      </c>
      <c r="O11" s="57">
        <v>240574</v>
      </c>
      <c r="P11" s="58">
        <v>241881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189548</v>
      </c>
      <c r="O12" s="57">
        <v>185031</v>
      </c>
      <c r="P12" s="58">
        <v>181031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2733</v>
      </c>
      <c r="F14" s="57">
        <v>2733</v>
      </c>
      <c r="G14" s="58">
        <v>2733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49622</v>
      </c>
      <c r="O14" s="112">
        <f>O6-O10</f>
        <v>45062</v>
      </c>
      <c r="P14" s="113">
        <f>P6-P10</f>
        <v>39815</v>
      </c>
    </row>
    <row r="15" spans="1:16" ht="24" customHeight="1" thickBot="1">
      <c r="A15" s="145"/>
      <c r="B15" s="4" t="s">
        <v>102</v>
      </c>
      <c r="C15" s="14"/>
      <c r="D15" s="18"/>
      <c r="E15" s="59">
        <v>616</v>
      </c>
      <c r="F15" s="60">
        <v>616</v>
      </c>
      <c r="G15" s="61">
        <v>616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28158</v>
      </c>
      <c r="F17" s="57">
        <v>27933</v>
      </c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>
        <v>29200</v>
      </c>
      <c r="F18" s="57">
        <v>29200</v>
      </c>
      <c r="G18" s="58">
        <v>29200</v>
      </c>
      <c r="H18" s="3"/>
      <c r="I18" s="194"/>
      <c r="J18" s="1" t="s">
        <v>36</v>
      </c>
      <c r="K18" s="9"/>
      <c r="L18" s="9"/>
      <c r="M18" s="13" t="s">
        <v>108</v>
      </c>
      <c r="N18" s="117">
        <v>3480</v>
      </c>
      <c r="O18" s="118">
        <v>3863</v>
      </c>
      <c r="P18" s="119">
        <v>8474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3480</v>
      </c>
      <c r="O19" s="118">
        <v>3863</v>
      </c>
      <c r="P19" s="119">
        <v>8474</v>
      </c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-3480</v>
      </c>
      <c r="O22" s="122">
        <f>O15-O18</f>
        <v>-3863</v>
      </c>
      <c r="P22" s="123">
        <f>P15-P18</f>
        <v>-8474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46142</v>
      </c>
      <c r="O23" s="125">
        <f>O14+O22</f>
        <v>41199</v>
      </c>
      <c r="P23" s="126">
        <f>P14+P22</f>
        <v>31341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>
        <v>47423</v>
      </c>
      <c r="O24" s="125">
        <v>47422</v>
      </c>
      <c r="P24" s="126">
        <v>41472</v>
      </c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44847</v>
      </c>
      <c r="O25" s="125">
        <v>44326</v>
      </c>
      <c r="P25" s="126">
        <v>37295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43566</v>
      </c>
      <c r="O27" s="125">
        <f>O23-O24+O25-O26</f>
        <v>38103</v>
      </c>
      <c r="P27" s="126">
        <f>P23-P24+P25-P26</f>
        <v>27164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43566</v>
      </c>
      <c r="O29" s="125">
        <f>O27-O28</f>
        <v>38103</v>
      </c>
      <c r="P29" s="126">
        <f>P27-P28</f>
        <v>27164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120.4</v>
      </c>
      <c r="O30" s="81">
        <v>118.7</v>
      </c>
      <c r="P30" s="82">
        <v>116.5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3</v>
      </c>
      <c r="F45" s="57">
        <v>3</v>
      </c>
      <c r="G45" s="58">
        <v>3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25</v>
      </c>
      <c r="F46" s="57">
        <v>25</v>
      </c>
      <c r="G46" s="58">
        <v>27</v>
      </c>
      <c r="H46" s="3"/>
    </row>
    <row r="47" spans="1:8" ht="24" customHeight="1">
      <c r="A47" s="200"/>
      <c r="B47" s="208"/>
      <c r="C47" s="26" t="s">
        <v>84</v>
      </c>
      <c r="D47" s="33"/>
      <c r="E47" s="56">
        <v>1</v>
      </c>
      <c r="F47" s="57">
        <v>1</v>
      </c>
      <c r="G47" s="58">
        <v>1</v>
      </c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>
        <v>3</v>
      </c>
      <c r="F49" s="57">
        <v>3</v>
      </c>
      <c r="G49" s="58">
        <v>3</v>
      </c>
      <c r="H49" s="3"/>
    </row>
    <row r="50" spans="1:8" ht="24" customHeight="1">
      <c r="A50" s="200"/>
      <c r="B50" s="208"/>
      <c r="C50" s="26" t="s">
        <v>87</v>
      </c>
      <c r="D50" s="33"/>
      <c r="E50" s="56">
        <v>8</v>
      </c>
      <c r="F50" s="57">
        <v>9</v>
      </c>
      <c r="G50" s="58">
        <v>10</v>
      </c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40</v>
      </c>
      <c r="F51" s="56">
        <f>SUM(F44:F50)</f>
        <v>41</v>
      </c>
      <c r="G51" s="66">
        <f>SUM(G44:G50)</f>
        <v>44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40</v>
      </c>
      <c r="F52" s="56">
        <v>41</v>
      </c>
      <c r="G52" s="58">
        <v>44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40</v>
      </c>
      <c r="F53" s="63">
        <v>41</v>
      </c>
      <c r="G53" s="64">
        <v>44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15258</v>
      </c>
      <c r="O6" s="57">
        <v>12790</v>
      </c>
      <c r="P6" s="58">
        <v>11095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15238</v>
      </c>
      <c r="O7" s="57">
        <v>12765</v>
      </c>
      <c r="P7" s="58">
        <v>11090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15238</v>
      </c>
      <c r="O8" s="57">
        <v>12765</v>
      </c>
      <c r="P8" s="58">
        <v>11090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172</v>
      </c>
      <c r="N10" s="56">
        <v>12294</v>
      </c>
      <c r="O10" s="57">
        <v>12130</v>
      </c>
      <c r="P10" s="58">
        <v>10078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12294</v>
      </c>
      <c r="O11" s="57">
        <v>12130</v>
      </c>
      <c r="P11" s="58">
        <v>10078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8872</v>
      </c>
      <c r="O12" s="57">
        <v>8637</v>
      </c>
      <c r="P12" s="58">
        <v>7542</v>
      </c>
    </row>
    <row r="13" spans="1:16" ht="24" customHeight="1">
      <c r="A13" s="144"/>
      <c r="B13" s="183"/>
      <c r="C13" s="27" t="s">
        <v>99</v>
      </c>
      <c r="D13" s="16"/>
      <c r="E13" s="53">
        <v>4</v>
      </c>
      <c r="F13" s="54">
        <v>4</v>
      </c>
      <c r="G13" s="55">
        <v>4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2733</v>
      </c>
      <c r="F14" s="57">
        <v>2733</v>
      </c>
      <c r="G14" s="58">
        <v>2733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2964</v>
      </c>
      <c r="O14" s="112">
        <f>O6-O10</f>
        <v>660</v>
      </c>
      <c r="P14" s="113">
        <f>P6-P10</f>
        <v>1017</v>
      </c>
    </row>
    <row r="15" spans="1:16" ht="24" customHeight="1" thickBot="1">
      <c r="A15" s="145"/>
      <c r="B15" s="4" t="s">
        <v>102</v>
      </c>
      <c r="C15" s="14"/>
      <c r="D15" s="18"/>
      <c r="E15" s="59">
        <v>71</v>
      </c>
      <c r="F15" s="60">
        <v>71</v>
      </c>
      <c r="G15" s="61">
        <v>71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153</v>
      </c>
      <c r="O18" s="118">
        <v>169</v>
      </c>
      <c r="P18" s="119">
        <v>363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153</v>
      </c>
      <c r="O19" s="118">
        <v>169</v>
      </c>
      <c r="P19" s="119">
        <v>363</v>
      </c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-153</v>
      </c>
      <c r="O22" s="122">
        <f>O15-O18</f>
        <v>-169</v>
      </c>
      <c r="P22" s="123">
        <f>P15-P18</f>
        <v>-363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2811</v>
      </c>
      <c r="O23" s="125">
        <f>O14+O22</f>
        <v>491</v>
      </c>
      <c r="P23" s="126">
        <f>P14+P22</f>
        <v>654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>
        <v>2079</v>
      </c>
      <c r="O24" s="125">
        <v>2079</v>
      </c>
      <c r="P24" s="126">
        <v>1728</v>
      </c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2361</v>
      </c>
      <c r="O25" s="125">
        <v>2333</v>
      </c>
      <c r="P25" s="126">
        <v>1554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3093</v>
      </c>
      <c r="O27" s="125">
        <f>O23-O24+O25-O26</f>
        <v>745</v>
      </c>
      <c r="P27" s="126">
        <f>P23-P24+P25-P26</f>
        <v>480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3093</v>
      </c>
      <c r="O29" s="125">
        <f>O27-O28</f>
        <v>745</v>
      </c>
      <c r="P29" s="126">
        <f>P27-P28</f>
        <v>480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124.1</v>
      </c>
      <c r="O30" s="81">
        <v>105.4</v>
      </c>
      <c r="P30" s="82">
        <v>110.1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1302</v>
      </c>
      <c r="F33" s="57">
        <v>1134</v>
      </c>
      <c r="G33" s="58">
        <v>966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>
        <v>1460</v>
      </c>
      <c r="F34" s="57">
        <v>1460</v>
      </c>
      <c r="G34" s="58">
        <v>1460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>
        <v>1</v>
      </c>
      <c r="F46" s="57">
        <v>1</v>
      </c>
      <c r="G46" s="58">
        <v>1</v>
      </c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1</v>
      </c>
      <c r="F51" s="56">
        <f>SUM(F44:F50)</f>
        <v>1</v>
      </c>
      <c r="G51" s="66">
        <f>SUM(G44:G50)</f>
        <v>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1</v>
      </c>
      <c r="F52" s="56">
        <v>1</v>
      </c>
      <c r="G52" s="58">
        <v>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1</v>
      </c>
      <c r="F53" s="63">
        <v>1</v>
      </c>
      <c r="G53" s="64">
        <v>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23876</v>
      </c>
      <c r="O6" s="57">
        <v>24300</v>
      </c>
      <c r="P6" s="58">
        <v>23595</v>
      </c>
    </row>
    <row r="7" spans="1:16" ht="24" customHeight="1" thickBot="1">
      <c r="A7" s="190" t="s">
        <v>123</v>
      </c>
      <c r="B7" s="191"/>
      <c r="C7" s="191"/>
      <c r="D7" s="191"/>
      <c r="E7" s="172" t="s">
        <v>143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17707</v>
      </c>
      <c r="O7" s="57">
        <v>15447</v>
      </c>
      <c r="P7" s="58">
        <v>16740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17707</v>
      </c>
      <c r="O8" s="57">
        <v>15447</v>
      </c>
      <c r="P8" s="58">
        <v>16740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6169</v>
      </c>
      <c r="O9" s="57">
        <v>8853</v>
      </c>
      <c r="P9" s="58">
        <v>6855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173</v>
      </c>
      <c r="N10" s="56">
        <v>23876</v>
      </c>
      <c r="O10" s="57">
        <v>24300</v>
      </c>
      <c r="P10" s="58">
        <v>23595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23876</v>
      </c>
      <c r="O11" s="57">
        <v>24300</v>
      </c>
      <c r="P11" s="58">
        <v>23595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20407</v>
      </c>
      <c r="O12" s="57">
        <v>20446</v>
      </c>
      <c r="P12" s="58">
        <v>19651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52</v>
      </c>
      <c r="F14" s="57">
        <v>52</v>
      </c>
      <c r="G14" s="58">
        <v>52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>
        <v>243</v>
      </c>
      <c r="F23" s="57">
        <v>246</v>
      </c>
      <c r="G23" s="58">
        <v>247</v>
      </c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>
        <v>2319</v>
      </c>
      <c r="F24" s="92">
        <v>2087</v>
      </c>
      <c r="G24" s="66">
        <v>2110</v>
      </c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100</v>
      </c>
      <c r="O30" s="81">
        <v>100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6169</v>
      </c>
      <c r="O32" s="74">
        <v>8853</v>
      </c>
      <c r="P32" s="75">
        <v>6855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215</v>
      </c>
      <c r="F38" s="68">
        <v>209</v>
      </c>
      <c r="G38" s="69">
        <v>198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>
        <v>521</v>
      </c>
      <c r="F41" s="68">
        <v>209</v>
      </c>
      <c r="G41" s="69">
        <v>559</v>
      </c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3</v>
      </c>
      <c r="F45" s="57">
        <v>3</v>
      </c>
      <c r="G45" s="58">
        <v>3</v>
      </c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3</v>
      </c>
      <c r="F51" s="56">
        <f>SUM(F44:F50)</f>
        <v>3</v>
      </c>
      <c r="G51" s="66">
        <f>SUM(G44:G50)</f>
        <v>3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3</v>
      </c>
      <c r="F52" s="56">
        <f>SUM(F53:F54)</f>
        <v>3</v>
      </c>
      <c r="G52" s="58">
        <v>3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3</v>
      </c>
      <c r="F53" s="63">
        <v>3</v>
      </c>
      <c r="G53" s="64">
        <v>3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62999</v>
      </c>
      <c r="O6" s="57">
        <v>60650</v>
      </c>
      <c r="P6" s="58">
        <v>59206</v>
      </c>
    </row>
    <row r="7" spans="1:16" ht="24" customHeight="1" thickBot="1">
      <c r="A7" s="190" t="s">
        <v>123</v>
      </c>
      <c r="B7" s="191"/>
      <c r="C7" s="191"/>
      <c r="D7" s="191"/>
      <c r="E7" s="172" t="s">
        <v>143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62999</v>
      </c>
      <c r="O7" s="57">
        <v>60650</v>
      </c>
      <c r="P7" s="58">
        <v>58545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62999</v>
      </c>
      <c r="O8" s="57">
        <v>60650</v>
      </c>
      <c r="P8" s="58">
        <v>58545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>
        <v>661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174</v>
      </c>
      <c r="N10" s="56">
        <v>55387</v>
      </c>
      <c r="O10" s="57">
        <v>56513</v>
      </c>
      <c r="P10" s="58">
        <v>59206</v>
      </c>
    </row>
    <row r="11" spans="1:16" ht="24" customHeight="1">
      <c r="A11" s="144"/>
      <c r="B11" s="183"/>
      <c r="C11" s="27" t="s">
        <v>97</v>
      </c>
      <c r="D11" s="16"/>
      <c r="E11" s="53">
        <v>25</v>
      </c>
      <c r="F11" s="54">
        <v>25</v>
      </c>
      <c r="G11" s="55">
        <v>25</v>
      </c>
      <c r="H11" s="3"/>
      <c r="I11" s="169"/>
      <c r="J11" s="160" t="s">
        <v>105</v>
      </c>
      <c r="K11" s="1" t="s">
        <v>55</v>
      </c>
      <c r="L11" s="9"/>
      <c r="N11" s="76">
        <v>55387</v>
      </c>
      <c r="O11" s="57">
        <v>56513</v>
      </c>
      <c r="P11" s="58">
        <v>59206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368</v>
      </c>
      <c r="F14" s="57">
        <v>368</v>
      </c>
      <c r="G14" s="58">
        <v>368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7612</v>
      </c>
      <c r="O14" s="112">
        <f>O6-O10</f>
        <v>4137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7612</v>
      </c>
      <c r="O23" s="125">
        <f>O14+O22</f>
        <v>4137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7612</v>
      </c>
      <c r="O27" s="125">
        <f>O23-O24+O25-O26</f>
        <v>4137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359</v>
      </c>
      <c r="F28" s="57">
        <v>358</v>
      </c>
      <c r="G28" s="58">
        <v>359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7686</v>
      </c>
      <c r="F29" s="57">
        <v>7552</v>
      </c>
      <c r="G29" s="58">
        <v>7974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7612</v>
      </c>
      <c r="O29" s="125">
        <f>O27-O28</f>
        <v>4137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113.7</v>
      </c>
      <c r="O30" s="81">
        <v>107.3</v>
      </c>
      <c r="P30" s="82">
        <v>100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>
        <v>661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110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415449</v>
      </c>
      <c r="O6" s="57">
        <v>392615</v>
      </c>
      <c r="P6" s="58">
        <v>392115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374112</v>
      </c>
      <c r="O7" s="57">
        <v>377978</v>
      </c>
      <c r="P7" s="58">
        <v>361089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373941</v>
      </c>
      <c r="O8" s="57">
        <v>377917</v>
      </c>
      <c r="P8" s="58">
        <v>360956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100</v>
      </c>
      <c r="F9" s="54">
        <v>100</v>
      </c>
      <c r="G9" s="55">
        <v>100</v>
      </c>
      <c r="H9" s="3"/>
      <c r="I9" s="169"/>
      <c r="J9" s="162"/>
      <c r="K9" s="1" t="s">
        <v>30</v>
      </c>
      <c r="L9" s="9"/>
      <c r="M9" s="7"/>
      <c r="N9" s="56">
        <v>40943</v>
      </c>
      <c r="O9" s="57">
        <v>14133</v>
      </c>
      <c r="P9" s="58">
        <v>30461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175</v>
      </c>
      <c r="N10" s="56">
        <v>429024</v>
      </c>
      <c r="O10" s="57">
        <v>384693</v>
      </c>
      <c r="P10" s="58">
        <v>394460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419045</v>
      </c>
      <c r="O11" s="57">
        <v>374351</v>
      </c>
      <c r="P11" s="58">
        <v>384217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302271</v>
      </c>
      <c r="O12" s="57">
        <v>256077</v>
      </c>
      <c r="P12" s="58">
        <v>253614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9979</v>
      </c>
      <c r="O13" s="57">
        <v>10342</v>
      </c>
      <c r="P13" s="58">
        <v>10243</v>
      </c>
    </row>
    <row r="14" spans="1:16" ht="24" customHeight="1" thickBot="1">
      <c r="A14" s="144"/>
      <c r="B14" s="1" t="s">
        <v>101</v>
      </c>
      <c r="C14" s="9"/>
      <c r="D14" s="16"/>
      <c r="E14" s="56">
        <v>4963</v>
      </c>
      <c r="F14" s="57">
        <v>4963</v>
      </c>
      <c r="G14" s="58">
        <v>4963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-13575</v>
      </c>
      <c r="O14" s="112">
        <f>O6-O10</f>
        <v>7922</v>
      </c>
      <c r="P14" s="113">
        <f>P6-P10</f>
        <v>-2345</v>
      </c>
    </row>
    <row r="15" spans="1:16" ht="24" customHeight="1" thickBot="1">
      <c r="A15" s="145"/>
      <c r="B15" s="4" t="s">
        <v>102</v>
      </c>
      <c r="C15" s="14"/>
      <c r="D15" s="18"/>
      <c r="E15" s="59">
        <v>1257</v>
      </c>
      <c r="F15" s="60">
        <v>1257</v>
      </c>
      <c r="G15" s="61">
        <v>1257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20180</v>
      </c>
      <c r="O15" s="115">
        <v>4299</v>
      </c>
      <c r="P15" s="116">
        <v>35319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35310</v>
      </c>
      <c r="F17" s="57">
        <v>36024</v>
      </c>
      <c r="G17" s="58">
        <v>35099</v>
      </c>
      <c r="H17" s="3"/>
      <c r="I17" s="194"/>
      <c r="J17" s="182"/>
      <c r="K17" s="1" t="s">
        <v>30</v>
      </c>
      <c r="L17" s="9"/>
      <c r="M17" s="7"/>
      <c r="N17" s="120">
        <v>20180</v>
      </c>
      <c r="O17" s="118">
        <v>4299</v>
      </c>
      <c r="P17" s="119">
        <v>35319</v>
      </c>
    </row>
    <row r="18" spans="1:16" ht="24" customHeight="1">
      <c r="A18" s="203"/>
      <c r="B18" s="206"/>
      <c r="C18" s="27" t="s">
        <v>64</v>
      </c>
      <c r="D18" s="12"/>
      <c r="E18" s="56">
        <v>36500</v>
      </c>
      <c r="F18" s="57">
        <v>36500</v>
      </c>
      <c r="G18" s="58">
        <v>36500</v>
      </c>
      <c r="H18" s="3"/>
      <c r="I18" s="194"/>
      <c r="J18" s="1" t="s">
        <v>36</v>
      </c>
      <c r="K18" s="9"/>
      <c r="L18" s="9"/>
      <c r="M18" s="13" t="s">
        <v>108</v>
      </c>
      <c r="N18" s="117">
        <v>326144</v>
      </c>
      <c r="O18" s="118">
        <v>4299</v>
      </c>
      <c r="P18" s="119">
        <v>35319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14069</v>
      </c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3163</v>
      </c>
      <c r="O21" s="118">
        <v>4299</v>
      </c>
      <c r="P21" s="119">
        <v>35319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-305964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-319539</v>
      </c>
      <c r="O23" s="125">
        <f>O14+O22</f>
        <v>7922</v>
      </c>
      <c r="P23" s="126">
        <f>P14+P22</f>
        <v>-2345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322927</v>
      </c>
      <c r="O25" s="125">
        <v>3388</v>
      </c>
      <c r="P25" s="126">
        <v>11310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3388</v>
      </c>
      <c r="O27" s="125">
        <f>O23-O24+O25-O26</f>
        <v>11310</v>
      </c>
      <c r="P27" s="126">
        <f>P23-P24+P25-P26</f>
        <v>8965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3388</v>
      </c>
      <c r="O29" s="125">
        <f>O27-O28</f>
        <v>11310</v>
      </c>
      <c r="P29" s="126">
        <f>P27-P28</f>
        <v>8965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96.1</v>
      </c>
      <c r="O30" s="81">
        <v>100.9</v>
      </c>
      <c r="P30" s="82">
        <v>91.2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61123</v>
      </c>
      <c r="O32" s="74">
        <v>18432</v>
      </c>
      <c r="P32" s="75">
        <v>65780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933616</v>
      </c>
      <c r="O33" s="78">
        <v>929317</v>
      </c>
      <c r="P33" s="79">
        <v>893998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4</v>
      </c>
      <c r="F45" s="57">
        <v>4</v>
      </c>
      <c r="G45" s="58">
        <v>3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21</v>
      </c>
      <c r="F46" s="57">
        <v>17</v>
      </c>
      <c r="G46" s="58">
        <v>10</v>
      </c>
      <c r="H46" s="3"/>
    </row>
    <row r="47" spans="1:8" ht="24" customHeight="1">
      <c r="A47" s="200"/>
      <c r="B47" s="208"/>
      <c r="C47" s="26" t="s">
        <v>84</v>
      </c>
      <c r="D47" s="33"/>
      <c r="E47" s="56">
        <v>2</v>
      </c>
      <c r="F47" s="57">
        <v>2</v>
      </c>
      <c r="G47" s="58">
        <v>2</v>
      </c>
      <c r="H47" s="3"/>
    </row>
    <row r="48" spans="1:8" ht="24" customHeight="1">
      <c r="A48" s="200"/>
      <c r="B48" s="208"/>
      <c r="C48" s="26" t="s">
        <v>85</v>
      </c>
      <c r="D48" s="33"/>
      <c r="E48" s="56">
        <v>2</v>
      </c>
      <c r="F48" s="57">
        <v>2</v>
      </c>
      <c r="G48" s="58">
        <v>2</v>
      </c>
      <c r="H48" s="3"/>
    </row>
    <row r="49" spans="1:8" ht="24" customHeight="1">
      <c r="A49" s="200"/>
      <c r="B49" s="208"/>
      <c r="C49" s="26" t="s">
        <v>86</v>
      </c>
      <c r="D49" s="33"/>
      <c r="E49" s="56">
        <v>3</v>
      </c>
      <c r="F49" s="57">
        <v>3</v>
      </c>
      <c r="G49" s="58">
        <v>3</v>
      </c>
      <c r="H49" s="3"/>
    </row>
    <row r="50" spans="1:8" ht="24" customHeight="1">
      <c r="A50" s="200"/>
      <c r="B50" s="208"/>
      <c r="C50" s="26" t="s">
        <v>87</v>
      </c>
      <c r="D50" s="33"/>
      <c r="E50" s="56">
        <v>2</v>
      </c>
      <c r="F50" s="57">
        <v>2</v>
      </c>
      <c r="G50" s="58">
        <v>1</v>
      </c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34</v>
      </c>
      <c r="F51" s="56">
        <f>SUM(F44:F50)</f>
        <v>30</v>
      </c>
      <c r="G51" s="66">
        <f>SUM(G44:G50)</f>
        <v>21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34</v>
      </c>
      <c r="F52" s="56">
        <v>30</v>
      </c>
      <c r="G52" s="58">
        <v>21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34</v>
      </c>
      <c r="F53" s="63">
        <v>30</v>
      </c>
      <c r="G53" s="64">
        <v>21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110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47140</v>
      </c>
      <c r="O6" s="57">
        <v>54387</v>
      </c>
      <c r="P6" s="58">
        <v>48496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45964</v>
      </c>
      <c r="O7" s="57">
        <v>53954</v>
      </c>
      <c r="P7" s="58">
        <v>47579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45964</v>
      </c>
      <c r="O8" s="57">
        <v>53954</v>
      </c>
      <c r="P8" s="58">
        <v>47579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1155</v>
      </c>
      <c r="O9" s="57">
        <v>390</v>
      </c>
      <c r="P9" s="58">
        <v>869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137</v>
      </c>
      <c r="N10" s="56">
        <v>30142</v>
      </c>
      <c r="O10" s="57">
        <v>45006</v>
      </c>
      <c r="P10" s="58">
        <v>45181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29270</v>
      </c>
      <c r="O11" s="57">
        <v>44102</v>
      </c>
      <c r="P11" s="58">
        <v>44285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18700</v>
      </c>
      <c r="O12" s="57">
        <v>32516</v>
      </c>
      <c r="P12" s="58">
        <v>29802</v>
      </c>
    </row>
    <row r="13" spans="1:16" ht="24" customHeight="1">
      <c r="A13" s="144"/>
      <c r="B13" s="183"/>
      <c r="C13" s="27" t="s">
        <v>99</v>
      </c>
      <c r="D13" s="16"/>
      <c r="E13" s="53">
        <v>20</v>
      </c>
      <c r="F13" s="54">
        <v>20</v>
      </c>
      <c r="G13" s="55">
        <v>20</v>
      </c>
      <c r="H13" s="3"/>
      <c r="I13" s="169"/>
      <c r="J13" s="161"/>
      <c r="K13" s="24" t="s">
        <v>10</v>
      </c>
      <c r="L13" s="25"/>
      <c r="M13" s="7"/>
      <c r="N13" s="56">
        <v>872</v>
      </c>
      <c r="O13" s="57">
        <v>904</v>
      </c>
      <c r="P13" s="58">
        <v>896</v>
      </c>
    </row>
    <row r="14" spans="1:16" ht="24" customHeight="1" thickBot="1">
      <c r="A14" s="144"/>
      <c r="B14" s="1" t="s">
        <v>101</v>
      </c>
      <c r="C14" s="9"/>
      <c r="D14" s="16"/>
      <c r="E14" s="56">
        <v>434</v>
      </c>
      <c r="F14" s="57">
        <v>434</v>
      </c>
      <c r="G14" s="58">
        <v>434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16998</v>
      </c>
      <c r="O14" s="112">
        <f>O6-O10</f>
        <v>9381</v>
      </c>
      <c r="P14" s="113">
        <f>P6-P10</f>
        <v>3315</v>
      </c>
    </row>
    <row r="15" spans="1:16" ht="24" customHeight="1" thickBot="1">
      <c r="A15" s="145"/>
      <c r="B15" s="4" t="s">
        <v>102</v>
      </c>
      <c r="C15" s="14"/>
      <c r="D15" s="18"/>
      <c r="E15" s="59">
        <v>390</v>
      </c>
      <c r="F15" s="60">
        <v>390</v>
      </c>
      <c r="G15" s="61">
        <v>390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1765</v>
      </c>
      <c r="O15" s="115">
        <v>376</v>
      </c>
      <c r="P15" s="116">
        <v>5739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1765</v>
      </c>
      <c r="O17" s="118">
        <v>376</v>
      </c>
      <c r="P17" s="119">
        <v>3089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28520</v>
      </c>
      <c r="O18" s="118">
        <v>376</v>
      </c>
      <c r="P18" s="119">
        <v>5739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1230</v>
      </c>
      <c r="O19" s="118"/>
      <c r="P19" s="119">
        <v>2650</v>
      </c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277</v>
      </c>
      <c r="O21" s="118">
        <v>376</v>
      </c>
      <c r="P21" s="119">
        <v>3089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-26755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-9757</v>
      </c>
      <c r="O23" s="125">
        <f>O14+O22</f>
        <v>9381</v>
      </c>
      <c r="P23" s="126">
        <f>P14+P22</f>
        <v>3315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18842</v>
      </c>
      <c r="O25" s="125">
        <v>9085</v>
      </c>
      <c r="P25" s="126">
        <v>18466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9085</v>
      </c>
      <c r="O27" s="125">
        <f>O23-O24+O25-O26</f>
        <v>18466</v>
      </c>
      <c r="P27" s="126">
        <f>P23-P24+P25-P26</f>
        <v>21781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9085</v>
      </c>
      <c r="O29" s="125">
        <f>O27-O28</f>
        <v>18466</v>
      </c>
      <c r="P29" s="126">
        <f>P27-P28</f>
        <v>21781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155</v>
      </c>
      <c r="O30" s="81">
        <v>119.8</v>
      </c>
      <c r="P30" s="82">
        <v>100.5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>
        <v>2920</v>
      </c>
      <c r="O32" s="74">
        <v>766</v>
      </c>
      <c r="P32" s="75">
        <v>3958</v>
      </c>
    </row>
    <row r="33" spans="1:16" ht="24" customHeight="1" thickBot="1">
      <c r="A33" s="200"/>
      <c r="B33" s="161"/>
      <c r="C33" s="180"/>
      <c r="D33" s="37" t="s">
        <v>66</v>
      </c>
      <c r="E33" s="56">
        <v>4002</v>
      </c>
      <c r="F33" s="57">
        <v>4754</v>
      </c>
      <c r="G33" s="58">
        <v>4488</v>
      </c>
      <c r="H33" s="3"/>
      <c r="I33" s="163" t="s">
        <v>53</v>
      </c>
      <c r="J33" s="164"/>
      <c r="K33" s="164"/>
      <c r="L33" s="164"/>
      <c r="M33" s="5"/>
      <c r="N33" s="77">
        <v>80222</v>
      </c>
      <c r="O33" s="78">
        <v>79846</v>
      </c>
      <c r="P33" s="79">
        <v>76757</v>
      </c>
    </row>
    <row r="34" spans="1:16" ht="24" customHeight="1">
      <c r="A34" s="200"/>
      <c r="B34" s="161"/>
      <c r="C34" s="181"/>
      <c r="D34" s="34" t="s">
        <v>100</v>
      </c>
      <c r="E34" s="56">
        <v>7300</v>
      </c>
      <c r="F34" s="57">
        <v>7300</v>
      </c>
      <c r="G34" s="58">
        <v>7300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1</v>
      </c>
      <c r="F45" s="57">
        <v>1</v>
      </c>
      <c r="G45" s="58">
        <v>1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3</v>
      </c>
      <c r="F46" s="57">
        <v>3</v>
      </c>
      <c r="G46" s="58">
        <v>2</v>
      </c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4</v>
      </c>
      <c r="F51" s="56">
        <f>SUM(F44:F50)</f>
        <v>4</v>
      </c>
      <c r="G51" s="66">
        <f>SUM(G44:G50)</f>
        <v>3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4</v>
      </c>
      <c r="F52" s="56">
        <v>4</v>
      </c>
      <c r="G52" s="58">
        <v>3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4</v>
      </c>
      <c r="F53" s="63">
        <v>4</v>
      </c>
      <c r="G53" s="64">
        <v>3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38078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27395</v>
      </c>
      <c r="O6" s="57">
        <v>29242</v>
      </c>
      <c r="P6" s="58">
        <v>31775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26187</v>
      </c>
      <c r="O7" s="57">
        <v>28806</v>
      </c>
      <c r="P7" s="58">
        <v>30581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26187</v>
      </c>
      <c r="O8" s="57">
        <v>28806</v>
      </c>
      <c r="P8" s="58">
        <v>30581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1161</v>
      </c>
      <c r="O9" s="57">
        <v>392</v>
      </c>
      <c r="P9" s="58">
        <v>874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137</v>
      </c>
      <c r="N10" s="56">
        <v>27881</v>
      </c>
      <c r="O10" s="57">
        <v>28803</v>
      </c>
      <c r="P10" s="58">
        <v>29827</v>
      </c>
    </row>
    <row r="11" spans="1:16" ht="24" customHeight="1">
      <c r="A11" s="144"/>
      <c r="B11" s="183"/>
      <c r="C11" s="27" t="s">
        <v>97</v>
      </c>
      <c r="D11" s="16"/>
      <c r="E11" s="53">
        <v>10</v>
      </c>
      <c r="F11" s="54">
        <v>10</v>
      </c>
      <c r="G11" s="55">
        <v>12</v>
      </c>
      <c r="H11" s="3"/>
      <c r="I11" s="169"/>
      <c r="J11" s="160" t="s">
        <v>105</v>
      </c>
      <c r="K11" s="1" t="s">
        <v>55</v>
      </c>
      <c r="L11" s="9"/>
      <c r="N11" s="76">
        <v>27004</v>
      </c>
      <c r="O11" s="57">
        <v>27894</v>
      </c>
      <c r="P11" s="58">
        <v>28927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21675</v>
      </c>
      <c r="O12" s="57">
        <v>22685</v>
      </c>
      <c r="P12" s="58">
        <v>22793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877</v>
      </c>
      <c r="O13" s="57">
        <v>909</v>
      </c>
      <c r="P13" s="58">
        <v>900</v>
      </c>
    </row>
    <row r="14" spans="1:16" ht="24" customHeight="1" thickBot="1">
      <c r="A14" s="144"/>
      <c r="B14" s="1" t="s">
        <v>101</v>
      </c>
      <c r="C14" s="9"/>
      <c r="D14" s="16"/>
      <c r="E14" s="56">
        <v>436</v>
      </c>
      <c r="F14" s="57">
        <v>436</v>
      </c>
      <c r="G14" s="58">
        <v>436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-486</v>
      </c>
      <c r="O14" s="112">
        <f>O6-O10</f>
        <v>439</v>
      </c>
      <c r="P14" s="113">
        <f>P6-P10</f>
        <v>1948</v>
      </c>
    </row>
    <row r="15" spans="1:16" ht="24" customHeight="1" thickBot="1">
      <c r="A15" s="145"/>
      <c r="B15" s="4" t="s">
        <v>102</v>
      </c>
      <c r="C15" s="14"/>
      <c r="D15" s="18"/>
      <c r="E15" s="59">
        <v>76</v>
      </c>
      <c r="F15" s="60">
        <v>76</v>
      </c>
      <c r="G15" s="61">
        <v>76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1773</v>
      </c>
      <c r="O15" s="115">
        <v>378</v>
      </c>
      <c r="P15" s="116">
        <v>3103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1773</v>
      </c>
      <c r="O17" s="118">
        <v>378</v>
      </c>
      <c r="P17" s="119">
        <v>3103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28652</v>
      </c>
      <c r="O18" s="118">
        <v>378</v>
      </c>
      <c r="P18" s="119">
        <v>3103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>
        <v>1236</v>
      </c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278</v>
      </c>
      <c r="O21" s="118">
        <v>378</v>
      </c>
      <c r="P21" s="119">
        <v>3103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-26879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-27365</v>
      </c>
      <c r="O23" s="125">
        <f>O14+O22</f>
        <v>439</v>
      </c>
      <c r="P23" s="126">
        <f>P14+P22</f>
        <v>1948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20073</v>
      </c>
      <c r="O25" s="125">
        <v>-7292</v>
      </c>
      <c r="P25" s="126">
        <v>-6853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-7292</v>
      </c>
      <c r="O27" s="125">
        <f>O23-O24+O25-O26</f>
        <v>-6853</v>
      </c>
      <c r="P27" s="126">
        <f>P23-P24+P25-P26</f>
        <v>-4905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243</v>
      </c>
      <c r="F28" s="57">
        <v>244</v>
      </c>
      <c r="G28" s="58">
        <v>245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1856</v>
      </c>
      <c r="F29" s="57">
        <v>2064</v>
      </c>
      <c r="G29" s="58">
        <v>2434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-7292</v>
      </c>
      <c r="O29" s="125">
        <f>O27-O28</f>
        <v>-6853</v>
      </c>
      <c r="P29" s="126">
        <f>P27-P28</f>
        <v>-4905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97.3</v>
      </c>
      <c r="O30" s="81">
        <v>100.2</v>
      </c>
      <c r="P30" s="82">
        <v>96.5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>
        <v>27.8</v>
      </c>
      <c r="O31" s="81">
        <v>23.8</v>
      </c>
      <c r="P31" s="82">
        <v>16</v>
      </c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2934</v>
      </c>
      <c r="O32" s="74">
        <v>770</v>
      </c>
      <c r="P32" s="75">
        <v>3977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79844</v>
      </c>
      <c r="O33" s="78">
        <v>79466</v>
      </c>
      <c r="P33" s="79">
        <v>76363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>
        <v>2</v>
      </c>
      <c r="F46" s="57">
        <v>2</v>
      </c>
      <c r="G46" s="58">
        <v>1</v>
      </c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2</v>
      </c>
      <c r="F51" s="56">
        <f>SUM(F44:F50)</f>
        <v>2</v>
      </c>
      <c r="G51" s="66">
        <f>SUM(G44:G50)</f>
        <v>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2</v>
      </c>
      <c r="F52" s="56">
        <f>SUM(F53:F54)</f>
        <v>2</v>
      </c>
      <c r="G52" s="58">
        <f>SUM(G53:G54)</f>
        <v>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2</v>
      </c>
      <c r="F53" s="63">
        <v>2</v>
      </c>
      <c r="G53" s="64">
        <v>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58350</v>
      </c>
      <c r="O6" s="57">
        <v>58131</v>
      </c>
      <c r="P6" s="58">
        <v>59882</v>
      </c>
    </row>
    <row r="7" spans="1:16" ht="24" customHeight="1" thickBot="1">
      <c r="A7" s="190" t="s">
        <v>123</v>
      </c>
      <c r="B7" s="191"/>
      <c r="C7" s="191"/>
      <c r="D7" s="191"/>
      <c r="E7" s="172" t="s">
        <v>143</v>
      </c>
      <c r="F7" s="173"/>
      <c r="G7" s="174"/>
      <c r="H7" s="3"/>
      <c r="I7" s="169"/>
      <c r="J7" s="160" t="s">
        <v>126</v>
      </c>
      <c r="K7" s="1" t="s">
        <v>54</v>
      </c>
      <c r="L7" s="9"/>
      <c r="M7" s="7"/>
      <c r="N7" s="56">
        <v>56146</v>
      </c>
      <c r="O7" s="57">
        <v>56580</v>
      </c>
      <c r="P7" s="58">
        <v>59051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56146</v>
      </c>
      <c r="O8" s="57">
        <v>56580</v>
      </c>
      <c r="P8" s="58">
        <v>59051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176</v>
      </c>
      <c r="N10" s="56">
        <v>49813</v>
      </c>
      <c r="O10" s="57">
        <v>48082</v>
      </c>
      <c r="P10" s="58">
        <v>51544</v>
      </c>
    </row>
    <row r="11" spans="1:16" ht="24" customHeight="1">
      <c r="A11" s="144"/>
      <c r="B11" s="183"/>
      <c r="C11" s="27" t="s">
        <v>97</v>
      </c>
      <c r="D11" s="16"/>
      <c r="E11" s="53">
        <v>25</v>
      </c>
      <c r="F11" s="54">
        <v>25</v>
      </c>
      <c r="G11" s="55">
        <v>25</v>
      </c>
      <c r="H11" s="3"/>
      <c r="I11" s="169"/>
      <c r="J11" s="160" t="s">
        <v>105</v>
      </c>
      <c r="K11" s="1" t="s">
        <v>55</v>
      </c>
      <c r="L11" s="9"/>
      <c r="N11" s="76">
        <v>49813</v>
      </c>
      <c r="O11" s="57">
        <v>48082</v>
      </c>
      <c r="P11" s="58">
        <v>51544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35709</v>
      </c>
      <c r="O12" s="57">
        <v>36651</v>
      </c>
      <c r="P12" s="58">
        <v>39500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356</v>
      </c>
      <c r="F14" s="57">
        <v>356</v>
      </c>
      <c r="G14" s="58">
        <v>356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8537</v>
      </c>
      <c r="O14" s="112">
        <f>O6-O10</f>
        <v>10049</v>
      </c>
      <c r="P14" s="113">
        <f>P6-P10</f>
        <v>8338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8537</v>
      </c>
      <c r="O23" s="125">
        <f>O14+O22</f>
        <v>10049</v>
      </c>
      <c r="P23" s="126">
        <f>P14+P22</f>
        <v>8338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>
        <v>10593</v>
      </c>
      <c r="O24" s="125">
        <v>8499</v>
      </c>
      <c r="P24" s="126">
        <v>9457</v>
      </c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4477</v>
      </c>
      <c r="O25" s="125">
        <v>2421</v>
      </c>
      <c r="P25" s="126">
        <v>3971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2421</v>
      </c>
      <c r="O27" s="125">
        <f>O23-O24+O25-O26</f>
        <v>3971</v>
      </c>
      <c r="P27" s="126">
        <f>P23-P24+P25-P26</f>
        <v>2852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>
        <v>304</v>
      </c>
      <c r="F28" s="57">
        <v>305</v>
      </c>
      <c r="G28" s="58">
        <v>306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>
        <v>5779</v>
      </c>
      <c r="F29" s="57">
        <v>6037</v>
      </c>
      <c r="G29" s="58">
        <v>5813</v>
      </c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2421</v>
      </c>
      <c r="O29" s="125">
        <f>O27-O28</f>
        <v>3971</v>
      </c>
      <c r="P29" s="126">
        <f>P27-P28</f>
        <v>2852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117.1</v>
      </c>
      <c r="O30" s="81">
        <v>120.9</v>
      </c>
      <c r="P30" s="82">
        <v>116.2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>
        <v>821</v>
      </c>
      <c r="F38" s="68">
        <v>918</v>
      </c>
      <c r="G38" s="69">
        <v>841</v>
      </c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>
        <v>304</v>
      </c>
      <c r="F39" s="57">
        <v>305</v>
      </c>
      <c r="G39" s="58">
        <v>306</v>
      </c>
      <c r="H39" s="3"/>
    </row>
    <row r="40" spans="1:8" ht="24" customHeight="1">
      <c r="A40" s="200"/>
      <c r="B40" s="189"/>
      <c r="C40" s="26" t="s">
        <v>93</v>
      </c>
      <c r="D40" s="16"/>
      <c r="E40" s="56">
        <v>394</v>
      </c>
      <c r="F40" s="57">
        <v>171</v>
      </c>
      <c r="G40" s="58">
        <v>49</v>
      </c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>
        <v>2</v>
      </c>
      <c r="F45" s="57">
        <v>2</v>
      </c>
      <c r="G45" s="58">
        <v>1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8</v>
      </c>
      <c r="F46" s="57">
        <v>7</v>
      </c>
      <c r="G46" s="58">
        <v>7</v>
      </c>
      <c r="H46" s="3"/>
    </row>
    <row r="47" spans="1:8" ht="24" customHeight="1">
      <c r="A47" s="200"/>
      <c r="B47" s="208"/>
      <c r="C47" s="26" t="s">
        <v>84</v>
      </c>
      <c r="D47" s="33"/>
      <c r="E47" s="56">
        <v>2</v>
      </c>
      <c r="F47" s="57">
        <v>2</v>
      </c>
      <c r="G47" s="58">
        <v>2</v>
      </c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>
        <v>1</v>
      </c>
      <c r="G50" s="58">
        <v>1</v>
      </c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12</v>
      </c>
      <c r="F51" s="56">
        <f>SUM(F44:F50)</f>
        <v>12</v>
      </c>
      <c r="G51" s="66">
        <f>SUM(G44:G50)</f>
        <v>11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12</v>
      </c>
      <c r="F52" s="56">
        <f>SUM(F53:F54)</f>
        <v>12</v>
      </c>
      <c r="G52" s="58">
        <f>SUM(G53:G54)</f>
        <v>11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12</v>
      </c>
      <c r="F53" s="63">
        <v>12</v>
      </c>
      <c r="G53" s="64">
        <v>11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407269</v>
      </c>
      <c r="O6" s="57">
        <v>396437</v>
      </c>
      <c r="P6" s="58">
        <v>383756</v>
      </c>
    </row>
    <row r="7" spans="1:16" ht="24" customHeight="1" thickBot="1">
      <c r="A7" s="190" t="s">
        <v>123</v>
      </c>
      <c r="B7" s="191"/>
      <c r="C7" s="191"/>
      <c r="D7" s="191"/>
      <c r="E7" s="172" t="s">
        <v>130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407269</v>
      </c>
      <c r="O7" s="57">
        <v>396437</v>
      </c>
      <c r="P7" s="58">
        <v>383756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407269</v>
      </c>
      <c r="O8" s="57">
        <v>396437</v>
      </c>
      <c r="P8" s="58">
        <v>383756</v>
      </c>
    </row>
    <row r="9" spans="1:16" ht="24" customHeight="1">
      <c r="A9" s="144"/>
      <c r="B9" s="160" t="s">
        <v>60</v>
      </c>
      <c r="C9" s="27" t="s">
        <v>95</v>
      </c>
      <c r="D9" s="16"/>
      <c r="E9" s="53">
        <v>110</v>
      </c>
      <c r="F9" s="54">
        <v>110</v>
      </c>
      <c r="G9" s="55">
        <v>110</v>
      </c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131</v>
      </c>
      <c r="N10" s="56">
        <v>407269</v>
      </c>
      <c r="O10" s="57">
        <v>396437</v>
      </c>
      <c r="P10" s="58">
        <v>383756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331416</v>
      </c>
      <c r="O11" s="57">
        <v>301022</v>
      </c>
      <c r="P11" s="58">
        <v>305745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2188</v>
      </c>
      <c r="F14" s="57">
        <v>2188</v>
      </c>
      <c r="G14" s="58">
        <v>2188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657</v>
      </c>
      <c r="F15" s="60">
        <v>657</v>
      </c>
      <c r="G15" s="61">
        <v>657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38913</v>
      </c>
      <c r="F17" s="57">
        <v>38922</v>
      </c>
      <c r="G17" s="58">
        <v>39044</v>
      </c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>
        <v>40150</v>
      </c>
      <c r="F18" s="57">
        <v>40150</v>
      </c>
      <c r="G18" s="58">
        <v>40150</v>
      </c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8415</v>
      </c>
      <c r="O6" s="57">
        <v>8431</v>
      </c>
      <c r="P6" s="58">
        <v>6312</v>
      </c>
    </row>
    <row r="7" spans="1:16" ht="24" customHeight="1" thickBot="1">
      <c r="A7" s="190" t="s">
        <v>123</v>
      </c>
      <c r="B7" s="191"/>
      <c r="C7" s="191"/>
      <c r="D7" s="191"/>
      <c r="E7" s="172" t="s">
        <v>130</v>
      </c>
      <c r="F7" s="173"/>
      <c r="G7" s="174"/>
      <c r="H7" s="3"/>
      <c r="I7" s="169"/>
      <c r="J7" s="160" t="s">
        <v>14</v>
      </c>
      <c r="K7" s="1" t="s">
        <v>54</v>
      </c>
      <c r="L7" s="9"/>
      <c r="M7" s="7"/>
      <c r="N7" s="56">
        <v>8415</v>
      </c>
      <c r="O7" s="57">
        <v>8431</v>
      </c>
      <c r="P7" s="58">
        <v>6312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8415</v>
      </c>
      <c r="O8" s="57">
        <v>8431</v>
      </c>
      <c r="P8" s="58">
        <v>6312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/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132</v>
      </c>
      <c r="N10" s="56">
        <v>8415</v>
      </c>
      <c r="O10" s="57">
        <v>8431</v>
      </c>
      <c r="P10" s="58">
        <v>6312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493</v>
      </c>
      <c r="O11" s="57">
        <v>388</v>
      </c>
      <c r="P11" s="58">
        <v>490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/>
    </row>
    <row r="13" spans="1:16" ht="24" customHeight="1">
      <c r="A13" s="144"/>
      <c r="B13" s="183"/>
      <c r="C13" s="27" t="s">
        <v>99</v>
      </c>
      <c r="D13" s="16"/>
      <c r="E13" s="53">
        <v>7</v>
      </c>
      <c r="F13" s="54">
        <v>7</v>
      </c>
      <c r="G13" s="55">
        <v>7</v>
      </c>
      <c r="H13" s="3"/>
      <c r="I13" s="169"/>
      <c r="J13" s="161"/>
      <c r="K13" s="24" t="s">
        <v>10</v>
      </c>
      <c r="L13" s="25"/>
      <c r="M13" s="7"/>
      <c r="N13" s="56"/>
      <c r="O13" s="57"/>
      <c r="P13" s="58"/>
    </row>
    <row r="14" spans="1:16" ht="24" customHeight="1" thickBot="1">
      <c r="A14" s="144"/>
      <c r="B14" s="1" t="s">
        <v>101</v>
      </c>
      <c r="C14" s="9"/>
      <c r="D14" s="16"/>
      <c r="E14" s="56">
        <v>29</v>
      </c>
      <c r="F14" s="57">
        <v>29</v>
      </c>
      <c r="G14" s="58">
        <v>29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19</v>
      </c>
      <c r="F15" s="60">
        <v>19</v>
      </c>
      <c r="G15" s="61">
        <v>19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/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/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/>
      <c r="O30" s="81"/>
      <c r="P30" s="82"/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/>
      <c r="O32" s="74"/>
      <c r="P32" s="75"/>
    </row>
    <row r="33" spans="1:16" ht="24" customHeight="1" thickBot="1">
      <c r="A33" s="200"/>
      <c r="B33" s="161"/>
      <c r="C33" s="180"/>
      <c r="D33" s="37" t="s">
        <v>66</v>
      </c>
      <c r="E33" s="56">
        <v>743</v>
      </c>
      <c r="F33" s="57">
        <v>720</v>
      </c>
      <c r="G33" s="58">
        <v>596</v>
      </c>
      <c r="H33" s="3"/>
      <c r="I33" s="163" t="s">
        <v>53</v>
      </c>
      <c r="J33" s="164"/>
      <c r="K33" s="164"/>
      <c r="L33" s="164"/>
      <c r="M33" s="5"/>
      <c r="N33" s="77"/>
      <c r="O33" s="78"/>
      <c r="P33" s="79"/>
    </row>
    <row r="34" spans="1:16" ht="24" customHeight="1">
      <c r="A34" s="200"/>
      <c r="B34" s="161"/>
      <c r="C34" s="181"/>
      <c r="D34" s="34" t="s">
        <v>100</v>
      </c>
      <c r="E34" s="56">
        <v>1790</v>
      </c>
      <c r="F34" s="57">
        <v>2555</v>
      </c>
      <c r="G34" s="58">
        <v>2555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/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36617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948134</v>
      </c>
      <c r="O6" s="57">
        <v>966939</v>
      </c>
      <c r="P6" s="58">
        <v>945406</v>
      </c>
    </row>
    <row r="7" spans="1:16" ht="24" customHeight="1" thickBot="1">
      <c r="A7" s="190" t="s">
        <v>123</v>
      </c>
      <c r="B7" s="191"/>
      <c r="C7" s="191"/>
      <c r="D7" s="191"/>
      <c r="E7" s="172" t="s">
        <v>133</v>
      </c>
      <c r="F7" s="173"/>
      <c r="G7" s="174"/>
      <c r="H7" s="3"/>
      <c r="I7" s="169"/>
      <c r="J7" s="160" t="s">
        <v>136</v>
      </c>
      <c r="K7" s="1" t="s">
        <v>54</v>
      </c>
      <c r="L7" s="9"/>
      <c r="M7" s="7"/>
      <c r="N7" s="56">
        <v>654134</v>
      </c>
      <c r="O7" s="57">
        <v>628939</v>
      </c>
      <c r="P7" s="58">
        <v>618406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654134</v>
      </c>
      <c r="O8" s="57">
        <v>628939</v>
      </c>
      <c r="P8" s="58">
        <v>618406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294000</v>
      </c>
      <c r="O9" s="57">
        <v>338000</v>
      </c>
      <c r="P9" s="58">
        <v>327000</v>
      </c>
    </row>
    <row r="10" spans="1:16" ht="24" customHeight="1">
      <c r="A10" s="144"/>
      <c r="B10" s="183"/>
      <c r="C10" s="27" t="s">
        <v>96</v>
      </c>
      <c r="D10" s="16"/>
      <c r="E10" s="53">
        <v>150</v>
      </c>
      <c r="F10" s="54">
        <v>150</v>
      </c>
      <c r="G10" s="55">
        <v>150</v>
      </c>
      <c r="H10" s="3"/>
      <c r="I10" s="169"/>
      <c r="J10" s="9" t="s">
        <v>33</v>
      </c>
      <c r="K10" s="9"/>
      <c r="L10" s="9"/>
      <c r="M10" s="7" t="s">
        <v>137</v>
      </c>
      <c r="N10" s="56">
        <v>976262</v>
      </c>
      <c r="O10" s="57">
        <v>817971</v>
      </c>
      <c r="P10" s="58">
        <v>808990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773496</v>
      </c>
      <c r="O11" s="57">
        <v>739287</v>
      </c>
      <c r="P11" s="58">
        <v>733050</v>
      </c>
    </row>
    <row r="12" spans="1:16" ht="24" customHeight="1">
      <c r="A12" s="144"/>
      <c r="B12" s="183"/>
      <c r="C12" s="27" t="s">
        <v>134</v>
      </c>
      <c r="D12" s="16"/>
      <c r="E12" s="53">
        <v>20</v>
      </c>
      <c r="F12" s="54">
        <v>20</v>
      </c>
      <c r="G12" s="55">
        <v>20</v>
      </c>
      <c r="H12" s="3"/>
      <c r="I12" s="169"/>
      <c r="J12" s="161"/>
      <c r="K12" s="43" t="s">
        <v>104</v>
      </c>
      <c r="L12" s="1" t="s">
        <v>7</v>
      </c>
      <c r="M12" s="7"/>
      <c r="N12" s="56">
        <v>458195</v>
      </c>
      <c r="O12" s="57">
        <v>444564</v>
      </c>
      <c r="P12" s="58">
        <v>444094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81366</v>
      </c>
      <c r="O13" s="57">
        <v>78684</v>
      </c>
      <c r="P13" s="58">
        <v>75940</v>
      </c>
    </row>
    <row r="14" spans="1:16" ht="24" customHeight="1" thickBot="1">
      <c r="A14" s="144"/>
      <c r="B14" s="1" t="s">
        <v>101</v>
      </c>
      <c r="C14" s="9"/>
      <c r="D14" s="16"/>
      <c r="E14" s="56">
        <v>6562</v>
      </c>
      <c r="F14" s="57">
        <v>6562</v>
      </c>
      <c r="G14" s="58">
        <v>6562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-28128</v>
      </c>
      <c r="O14" s="112">
        <f>O6-O10</f>
        <v>148968</v>
      </c>
      <c r="P14" s="113">
        <f>P6-P10</f>
        <v>136416</v>
      </c>
    </row>
    <row r="15" spans="1:16" ht="24" customHeight="1" thickBot="1">
      <c r="A15" s="145"/>
      <c r="B15" s="4" t="s">
        <v>102</v>
      </c>
      <c r="C15" s="14"/>
      <c r="D15" s="18"/>
      <c r="E15" s="59">
        <v>1931</v>
      </c>
      <c r="F15" s="60">
        <v>1931</v>
      </c>
      <c r="G15" s="61">
        <v>1931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/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38778</v>
      </c>
      <c r="F17" s="57">
        <v>42750</v>
      </c>
      <c r="G17" s="58">
        <v>43571</v>
      </c>
      <c r="H17" s="3"/>
      <c r="I17" s="194"/>
      <c r="J17" s="182"/>
      <c r="K17" s="1" t="s">
        <v>30</v>
      </c>
      <c r="L17" s="9"/>
      <c r="M17" s="7"/>
      <c r="N17" s="120"/>
      <c r="O17" s="118"/>
      <c r="P17" s="119"/>
    </row>
    <row r="18" spans="1:16" ht="24" customHeight="1">
      <c r="A18" s="203"/>
      <c r="B18" s="206"/>
      <c r="C18" s="27" t="s">
        <v>64</v>
      </c>
      <c r="D18" s="12"/>
      <c r="E18" s="56">
        <v>54750</v>
      </c>
      <c r="F18" s="57">
        <v>54750</v>
      </c>
      <c r="G18" s="58">
        <v>54750</v>
      </c>
      <c r="H18" s="3"/>
      <c r="I18" s="194"/>
      <c r="J18" s="1" t="s">
        <v>36</v>
      </c>
      <c r="K18" s="9"/>
      <c r="L18" s="9"/>
      <c r="M18" s="13" t="s">
        <v>108</v>
      </c>
      <c r="N18" s="117"/>
      <c r="O18" s="118">
        <v>124082</v>
      </c>
      <c r="P18" s="119">
        <v>126826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>
        <v>124082</v>
      </c>
      <c r="P21" s="119">
        <v>126826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-124082</v>
      </c>
      <c r="P22" s="123">
        <f>P15-P18</f>
        <v>-126826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-28128</v>
      </c>
      <c r="O23" s="125">
        <f>O14+O22</f>
        <v>24886</v>
      </c>
      <c r="P23" s="126">
        <f>P14+P22</f>
        <v>9590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>
        <v>28374</v>
      </c>
      <c r="O25" s="125">
        <v>246</v>
      </c>
      <c r="P25" s="126">
        <v>25132</v>
      </c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246</v>
      </c>
      <c r="O27" s="125">
        <f>O23-O24+O25-O26</f>
        <v>25132</v>
      </c>
      <c r="P27" s="126">
        <f>P23-P24+P25-P26</f>
        <v>34722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246</v>
      </c>
      <c r="O29" s="125">
        <f>O27-O28</f>
        <v>25132</v>
      </c>
      <c r="P29" s="126">
        <f>P27-P28</f>
        <v>34722</v>
      </c>
    </row>
    <row r="30" spans="1:16" ht="24" customHeight="1" thickBot="1">
      <c r="A30" s="200"/>
      <c r="B30" s="161"/>
      <c r="C30" s="186" t="s">
        <v>135</v>
      </c>
      <c r="D30" s="34" t="s">
        <v>67</v>
      </c>
      <c r="E30" s="56">
        <v>246</v>
      </c>
      <c r="F30" s="57">
        <v>243</v>
      </c>
      <c r="G30" s="58">
        <v>247</v>
      </c>
      <c r="H30" s="3"/>
      <c r="I30" s="20" t="s">
        <v>51</v>
      </c>
      <c r="J30" s="21"/>
      <c r="K30" s="21"/>
      <c r="L30" s="21"/>
      <c r="M30" s="5"/>
      <c r="N30" s="80">
        <v>97.1</v>
      </c>
      <c r="O30" s="81">
        <v>102.6</v>
      </c>
      <c r="P30" s="82">
        <v>101</v>
      </c>
    </row>
    <row r="31" spans="1:16" ht="24" customHeight="1" thickBot="1">
      <c r="A31" s="200"/>
      <c r="B31" s="161"/>
      <c r="C31" s="187"/>
      <c r="D31" s="37" t="s">
        <v>66</v>
      </c>
      <c r="E31" s="56">
        <v>2557</v>
      </c>
      <c r="F31" s="57">
        <v>2205</v>
      </c>
      <c r="G31" s="58">
        <v>2591</v>
      </c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294000</v>
      </c>
      <c r="O32" s="74">
        <v>338000</v>
      </c>
      <c r="P32" s="75">
        <v>327000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3602210</v>
      </c>
      <c r="O33" s="78">
        <v>3478128</v>
      </c>
      <c r="P33" s="79">
        <v>3351302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>
        <v>365</v>
      </c>
      <c r="F35" s="57">
        <v>365</v>
      </c>
      <c r="G35" s="58">
        <v>365</v>
      </c>
      <c r="H35" s="3"/>
    </row>
    <row r="36" spans="1:16" ht="24" customHeight="1">
      <c r="A36" s="200"/>
      <c r="B36" s="161"/>
      <c r="C36" s="178"/>
      <c r="D36" s="37" t="s">
        <v>66</v>
      </c>
      <c r="E36" s="56">
        <v>9102</v>
      </c>
      <c r="F36" s="57">
        <v>5580</v>
      </c>
      <c r="G36" s="58">
        <v>5502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>
        <v>1</v>
      </c>
      <c r="F44" s="74">
        <v>1</v>
      </c>
      <c r="G44" s="75">
        <v>1</v>
      </c>
      <c r="H44" s="3"/>
    </row>
    <row r="45" spans="1:8" ht="24" customHeight="1">
      <c r="A45" s="200"/>
      <c r="B45" s="208"/>
      <c r="C45" s="26" t="s">
        <v>82</v>
      </c>
      <c r="D45" s="16"/>
      <c r="E45" s="56">
        <v>19</v>
      </c>
      <c r="F45" s="57">
        <v>19</v>
      </c>
      <c r="G45" s="58">
        <v>20</v>
      </c>
      <c r="H45" s="3"/>
    </row>
    <row r="46" spans="1:8" ht="24" customHeight="1">
      <c r="A46" s="200"/>
      <c r="B46" s="208"/>
      <c r="C46" s="26" t="s">
        <v>83</v>
      </c>
      <c r="D46" s="16"/>
      <c r="E46" s="56">
        <v>54</v>
      </c>
      <c r="F46" s="57">
        <v>53</v>
      </c>
      <c r="G46" s="58">
        <v>59</v>
      </c>
      <c r="H46" s="3"/>
    </row>
    <row r="47" spans="1:8" ht="24" customHeight="1">
      <c r="A47" s="200"/>
      <c r="B47" s="208"/>
      <c r="C47" s="26" t="s">
        <v>84</v>
      </c>
      <c r="D47" s="33"/>
      <c r="E47" s="56">
        <v>3</v>
      </c>
      <c r="F47" s="57">
        <v>2</v>
      </c>
      <c r="G47" s="58">
        <v>2</v>
      </c>
      <c r="H47" s="3"/>
    </row>
    <row r="48" spans="1:8" ht="24" customHeight="1">
      <c r="A48" s="200"/>
      <c r="B48" s="208"/>
      <c r="C48" s="26" t="s">
        <v>85</v>
      </c>
      <c r="D48" s="33"/>
      <c r="E48" s="56">
        <v>3</v>
      </c>
      <c r="F48" s="57">
        <v>4</v>
      </c>
      <c r="G48" s="58">
        <v>4</v>
      </c>
      <c r="H48" s="3"/>
    </row>
    <row r="49" spans="1:8" ht="24" customHeight="1">
      <c r="A49" s="200"/>
      <c r="B49" s="208"/>
      <c r="C49" s="26" t="s">
        <v>86</v>
      </c>
      <c r="D49" s="33"/>
      <c r="E49" s="56">
        <v>4</v>
      </c>
      <c r="F49" s="57">
        <v>3</v>
      </c>
      <c r="G49" s="58">
        <v>2</v>
      </c>
      <c r="H49" s="3"/>
    </row>
    <row r="50" spans="1:8" ht="24" customHeight="1">
      <c r="A50" s="200"/>
      <c r="B50" s="208"/>
      <c r="C50" s="26" t="s">
        <v>87</v>
      </c>
      <c r="D50" s="33"/>
      <c r="E50" s="56">
        <v>2</v>
      </c>
      <c r="F50" s="57">
        <v>3</v>
      </c>
      <c r="G50" s="58">
        <v>3</v>
      </c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86</v>
      </c>
      <c r="F51" s="56">
        <f>SUM(F44:F50)</f>
        <v>85</v>
      </c>
      <c r="G51" s="66">
        <f>SUM(G44:G50)</f>
        <v>91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v>86</v>
      </c>
      <c r="F52" s="56">
        <v>85</v>
      </c>
      <c r="G52" s="58">
        <v>91</v>
      </c>
      <c r="H52" s="3"/>
    </row>
    <row r="53" spans="1:8" ht="24" customHeight="1">
      <c r="A53" s="200"/>
      <c r="B53" s="197"/>
      <c r="C53" s="39" t="s">
        <v>4</v>
      </c>
      <c r="D53" s="19"/>
      <c r="E53" s="62">
        <v>86</v>
      </c>
      <c r="F53" s="63">
        <v>85</v>
      </c>
      <c r="G53" s="64">
        <v>91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J11:J13"/>
    <mergeCell ref="A5:D5"/>
    <mergeCell ref="A6:D6"/>
    <mergeCell ref="I6:I14"/>
    <mergeCell ref="A8:A15"/>
    <mergeCell ref="E6:G6"/>
    <mergeCell ref="E7:G7"/>
    <mergeCell ref="K21:L21"/>
    <mergeCell ref="C35:C36"/>
    <mergeCell ref="C32:C34"/>
    <mergeCell ref="J16:J17"/>
    <mergeCell ref="J19:J21"/>
    <mergeCell ref="C23:C24"/>
    <mergeCell ref="I33:L33"/>
    <mergeCell ref="C25:C26"/>
    <mergeCell ref="B39:B40"/>
    <mergeCell ref="C19:C20"/>
    <mergeCell ref="C21:C22"/>
    <mergeCell ref="A7:D7"/>
    <mergeCell ref="C28:C29"/>
    <mergeCell ref="C30:C31"/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37408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414254</v>
      </c>
      <c r="O6" s="57">
        <v>408767</v>
      </c>
      <c r="P6" s="58">
        <v>25410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392786</v>
      </c>
      <c r="O7" s="57">
        <v>388142</v>
      </c>
      <c r="P7" s="58">
        <v>0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392786</v>
      </c>
      <c r="O8" s="57">
        <v>388142</v>
      </c>
      <c r="P8" s="58"/>
    </row>
    <row r="9" spans="1:16" ht="24" customHeight="1">
      <c r="A9" s="144"/>
      <c r="B9" s="160" t="s">
        <v>60</v>
      </c>
      <c r="C9" s="27" t="s">
        <v>95</v>
      </c>
      <c r="D9" s="16"/>
      <c r="E9" s="53">
        <v>100</v>
      </c>
      <c r="F9" s="54">
        <v>100</v>
      </c>
      <c r="G9" s="55">
        <v>100</v>
      </c>
      <c r="H9" s="3"/>
      <c r="I9" s="169"/>
      <c r="J9" s="162"/>
      <c r="K9" s="1" t="s">
        <v>30</v>
      </c>
      <c r="L9" s="9"/>
      <c r="M9" s="7"/>
      <c r="N9" s="56">
        <v>21468</v>
      </c>
      <c r="O9" s="57">
        <v>20625</v>
      </c>
      <c r="P9" s="58">
        <v>19779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140</v>
      </c>
      <c r="N10" s="56">
        <v>414254</v>
      </c>
      <c r="O10" s="57">
        <v>408767</v>
      </c>
      <c r="P10" s="58">
        <v>25410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8939</v>
      </c>
      <c r="O11" s="57">
        <v>8841</v>
      </c>
      <c r="P11" s="58">
        <v>9647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8939</v>
      </c>
      <c r="O12" s="57">
        <v>8841</v>
      </c>
      <c r="P12" s="58">
        <v>9154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>
        <v>17227</v>
      </c>
      <c r="O13" s="57">
        <v>16685</v>
      </c>
      <c r="P13" s="58">
        <v>15763</v>
      </c>
    </row>
    <row r="14" spans="1:16" ht="24" customHeight="1" thickBot="1">
      <c r="A14" s="144"/>
      <c r="B14" s="1" t="s">
        <v>101</v>
      </c>
      <c r="C14" s="9"/>
      <c r="D14" s="16"/>
      <c r="E14" s="56">
        <v>4670</v>
      </c>
      <c r="F14" s="57">
        <v>4670</v>
      </c>
      <c r="G14" s="58">
        <v>4670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1247</v>
      </c>
      <c r="F15" s="60">
        <v>1247</v>
      </c>
      <c r="G15" s="61">
        <v>1247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26138</v>
      </c>
      <c r="O15" s="115">
        <v>56168</v>
      </c>
      <c r="P15" s="116">
        <v>57090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>
        <v>365</v>
      </c>
      <c r="F16" s="51">
        <v>365</v>
      </c>
      <c r="G16" s="52">
        <v>365</v>
      </c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>
        <v>36500</v>
      </c>
      <c r="F17" s="57">
        <v>36500</v>
      </c>
      <c r="G17" s="58">
        <v>36500</v>
      </c>
      <c r="H17" s="3"/>
      <c r="I17" s="194"/>
      <c r="J17" s="182"/>
      <c r="K17" s="1" t="s">
        <v>30</v>
      </c>
      <c r="L17" s="9"/>
      <c r="M17" s="7"/>
      <c r="N17" s="120">
        <v>26138</v>
      </c>
      <c r="O17" s="118">
        <v>56168</v>
      </c>
      <c r="P17" s="119">
        <v>57090</v>
      </c>
    </row>
    <row r="18" spans="1:16" ht="24" customHeight="1">
      <c r="A18" s="203"/>
      <c r="B18" s="206"/>
      <c r="C18" s="27" t="s">
        <v>64</v>
      </c>
      <c r="D18" s="12"/>
      <c r="E18" s="56">
        <v>36500</v>
      </c>
      <c r="F18" s="57">
        <v>36500</v>
      </c>
      <c r="G18" s="58">
        <v>36500</v>
      </c>
      <c r="H18" s="3"/>
      <c r="I18" s="194"/>
      <c r="J18" s="1" t="s">
        <v>36</v>
      </c>
      <c r="K18" s="9"/>
      <c r="L18" s="9"/>
      <c r="M18" s="13" t="s">
        <v>108</v>
      </c>
      <c r="N18" s="117">
        <v>26138</v>
      </c>
      <c r="O18" s="118">
        <v>56168</v>
      </c>
      <c r="P18" s="119">
        <v>57090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26138</v>
      </c>
      <c r="O21" s="118">
        <v>56168</v>
      </c>
      <c r="P21" s="119">
        <v>57090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94.1</v>
      </c>
      <c r="O30" s="81">
        <v>87.9</v>
      </c>
      <c r="P30" s="82">
        <v>30.8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>
        <v>47606</v>
      </c>
      <c r="O32" s="74">
        <v>76793</v>
      </c>
      <c r="P32" s="75">
        <v>76869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>
        <v>1032562</v>
      </c>
      <c r="O33" s="78">
        <v>976394</v>
      </c>
      <c r="P33" s="79">
        <v>919304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>
        <v>1</v>
      </c>
      <c r="G49" s="58">
        <v>1</v>
      </c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1</v>
      </c>
      <c r="G51" s="66">
        <f>SUM(G44:G50)</f>
        <v>1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1</v>
      </c>
      <c r="G52" s="58">
        <f>SUM(G53:G54)</f>
        <v>1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>
        <v>1</v>
      </c>
      <c r="G53" s="64">
        <v>1</v>
      </c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37408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>
        <v>63577</v>
      </c>
      <c r="O6" s="57">
        <v>64721</v>
      </c>
      <c r="P6" s="58">
        <v>2604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>
        <v>61985</v>
      </c>
      <c r="O7" s="57">
        <v>62485</v>
      </c>
      <c r="P7" s="58">
        <v>1011</v>
      </c>
    </row>
    <row r="8" spans="1:16" ht="24" customHeight="1">
      <c r="A8" s="171" t="s">
        <v>61</v>
      </c>
      <c r="B8" s="10" t="s">
        <v>57</v>
      </c>
      <c r="C8" s="11"/>
      <c r="D8" s="17"/>
      <c r="E8" s="50">
        <v>1</v>
      </c>
      <c r="F8" s="51">
        <v>1</v>
      </c>
      <c r="G8" s="52">
        <v>1</v>
      </c>
      <c r="H8" s="3"/>
      <c r="I8" s="169"/>
      <c r="J8" s="161"/>
      <c r="K8" s="43" t="s">
        <v>104</v>
      </c>
      <c r="L8" s="1" t="s">
        <v>9</v>
      </c>
      <c r="M8" s="7"/>
      <c r="N8" s="56">
        <v>61985</v>
      </c>
      <c r="O8" s="57">
        <v>62485</v>
      </c>
      <c r="P8" s="58">
        <v>1011</v>
      </c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>
        <v>1592</v>
      </c>
      <c r="O9" s="57">
        <v>2236</v>
      </c>
      <c r="P9" s="58">
        <v>1593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141</v>
      </c>
      <c r="N10" s="56">
        <v>63577</v>
      </c>
      <c r="O10" s="57">
        <v>64721</v>
      </c>
      <c r="P10" s="58">
        <v>2604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/>
      <c r="H11" s="3"/>
      <c r="I11" s="169"/>
      <c r="J11" s="160" t="s">
        <v>105</v>
      </c>
      <c r="K11" s="1" t="s">
        <v>55</v>
      </c>
      <c r="L11" s="9"/>
      <c r="N11" s="76">
        <v>1410</v>
      </c>
      <c r="O11" s="57">
        <v>1440</v>
      </c>
      <c r="P11" s="58">
        <v>1736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>
        <v>1410</v>
      </c>
      <c r="O12" s="57">
        <v>1440</v>
      </c>
      <c r="P12" s="58">
        <v>1143</v>
      </c>
    </row>
    <row r="13" spans="1:16" ht="24" customHeight="1">
      <c r="A13" s="144"/>
      <c r="B13" s="183"/>
      <c r="C13" s="27" t="s">
        <v>99</v>
      </c>
      <c r="D13" s="16"/>
      <c r="E13" s="53">
        <v>20</v>
      </c>
      <c r="F13" s="54">
        <v>20</v>
      </c>
      <c r="G13" s="55">
        <v>20</v>
      </c>
      <c r="H13" s="3"/>
      <c r="I13" s="169"/>
      <c r="J13" s="161"/>
      <c r="K13" s="24" t="s">
        <v>10</v>
      </c>
      <c r="L13" s="25"/>
      <c r="M13" s="7"/>
      <c r="N13" s="56">
        <v>949</v>
      </c>
      <c r="O13" s="57">
        <v>919</v>
      </c>
      <c r="P13" s="58">
        <v>868</v>
      </c>
    </row>
    <row r="14" spans="1:16" ht="24" customHeight="1" thickBot="1">
      <c r="A14" s="144"/>
      <c r="B14" s="1" t="s">
        <v>101</v>
      </c>
      <c r="C14" s="9"/>
      <c r="D14" s="16"/>
      <c r="E14" s="56">
        <v>257</v>
      </c>
      <c r="F14" s="57">
        <v>257</v>
      </c>
      <c r="G14" s="58">
        <v>257</v>
      </c>
      <c r="H14" s="3"/>
      <c r="I14" s="170"/>
      <c r="J14" s="4" t="s">
        <v>32</v>
      </c>
      <c r="K14" s="14"/>
      <c r="L14" s="14"/>
      <c r="M14" s="8" t="s">
        <v>106</v>
      </c>
      <c r="N14" s="111">
        <f>N6-N10</f>
        <v>0</v>
      </c>
      <c r="O14" s="112">
        <f>O6-O10</f>
        <v>0</v>
      </c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>
        <v>257</v>
      </c>
      <c r="F15" s="60">
        <v>257</v>
      </c>
      <c r="G15" s="61">
        <v>257</v>
      </c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>
        <v>1440</v>
      </c>
      <c r="O15" s="115">
        <v>3093</v>
      </c>
      <c r="P15" s="116">
        <v>3144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>
        <v>1440</v>
      </c>
      <c r="O17" s="118">
        <v>3093</v>
      </c>
      <c r="P17" s="119">
        <v>3144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>
        <v>1440</v>
      </c>
      <c r="O18" s="118">
        <v>3093</v>
      </c>
      <c r="P18" s="119">
        <v>3144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>
        <v>1440</v>
      </c>
      <c r="O21" s="118">
        <v>3093</v>
      </c>
      <c r="P21" s="119">
        <v>3144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>
        <f>N15-N18</f>
        <v>0</v>
      </c>
      <c r="O22" s="122">
        <f>O15-O18</f>
        <v>0</v>
      </c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>
        <f>N14+N22</f>
        <v>0</v>
      </c>
      <c r="O23" s="125">
        <f>O14+O22</f>
        <v>0</v>
      </c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>
        <f>N23-N24+N25-N26</f>
        <v>0</v>
      </c>
      <c r="O27" s="125">
        <f>O23-O24+O25-O26</f>
        <v>0</v>
      </c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/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/>
      <c r="H29" s="3"/>
      <c r="I29" s="20" t="s">
        <v>50</v>
      </c>
      <c r="J29" s="21"/>
      <c r="K29" s="21"/>
      <c r="L29" s="21"/>
      <c r="M29" s="5" t="s">
        <v>118</v>
      </c>
      <c r="N29" s="124">
        <f>N27-N28</f>
        <v>0</v>
      </c>
      <c r="O29" s="125">
        <f>O27-O28</f>
        <v>0</v>
      </c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>
        <v>97.8</v>
      </c>
      <c r="O30" s="81">
        <v>95.4</v>
      </c>
      <c r="P30" s="82">
        <v>45.3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>
        <v>365</v>
      </c>
      <c r="F32" s="57">
        <v>365</v>
      </c>
      <c r="G32" s="58">
        <v>365</v>
      </c>
      <c r="H32" s="3"/>
      <c r="I32" s="15" t="s">
        <v>11</v>
      </c>
      <c r="J32" s="11"/>
      <c r="K32" s="11"/>
      <c r="L32" s="11"/>
      <c r="M32" s="6"/>
      <c r="N32" s="73">
        <v>3032</v>
      </c>
      <c r="O32" s="74">
        <v>5329</v>
      </c>
      <c r="P32" s="75">
        <v>4737</v>
      </c>
    </row>
    <row r="33" spans="1:16" ht="24" customHeight="1" thickBot="1">
      <c r="A33" s="200"/>
      <c r="B33" s="161"/>
      <c r="C33" s="180"/>
      <c r="D33" s="37" t="s">
        <v>66</v>
      </c>
      <c r="E33" s="56">
        <v>5833</v>
      </c>
      <c r="F33" s="57">
        <v>5717</v>
      </c>
      <c r="G33" s="58">
        <v>5926</v>
      </c>
      <c r="H33" s="3"/>
      <c r="I33" s="163" t="s">
        <v>53</v>
      </c>
      <c r="J33" s="164"/>
      <c r="K33" s="164"/>
      <c r="L33" s="164"/>
      <c r="M33" s="5"/>
      <c r="N33" s="77">
        <v>56868</v>
      </c>
      <c r="O33" s="78">
        <v>53775</v>
      </c>
      <c r="P33" s="79">
        <v>50631</v>
      </c>
    </row>
    <row r="34" spans="1:16" ht="24" customHeight="1">
      <c r="A34" s="200"/>
      <c r="B34" s="161"/>
      <c r="C34" s="181"/>
      <c r="D34" s="34" t="s">
        <v>100</v>
      </c>
      <c r="E34" s="62">
        <v>7300</v>
      </c>
      <c r="F34" s="63">
        <v>7300</v>
      </c>
      <c r="G34" s="64">
        <v>7300</v>
      </c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>
        <f>SUM(E44:E50)</f>
        <v>0</v>
      </c>
      <c r="F51" s="56">
        <f>SUM(F44:F50)</f>
        <v>0</v>
      </c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>
        <f>SUM(E53:E54)</f>
        <v>0</v>
      </c>
      <c r="F52" s="56">
        <f>SUM(F53:F54)</f>
        <v>0</v>
      </c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3:B3"/>
    <mergeCell ref="C3:D3"/>
    <mergeCell ref="O3:P3"/>
    <mergeCell ref="J7:J9"/>
    <mergeCell ref="A5:D5"/>
    <mergeCell ref="A6:D6"/>
    <mergeCell ref="I6:I14"/>
    <mergeCell ref="A8:A15"/>
    <mergeCell ref="E6:G6"/>
    <mergeCell ref="E7:G7"/>
    <mergeCell ref="C35:C36"/>
    <mergeCell ref="C32:C34"/>
    <mergeCell ref="J16:J17"/>
    <mergeCell ref="J19:J21"/>
    <mergeCell ref="C23:C24"/>
    <mergeCell ref="I33:L33"/>
    <mergeCell ref="C25:C26"/>
    <mergeCell ref="A7:D7"/>
    <mergeCell ref="C28:C29"/>
    <mergeCell ref="C30:C31"/>
    <mergeCell ref="A1:P1"/>
    <mergeCell ref="B9:B13"/>
    <mergeCell ref="I15:I22"/>
    <mergeCell ref="J11:J13"/>
    <mergeCell ref="C19:C20"/>
    <mergeCell ref="C21:C22"/>
    <mergeCell ref="K21:L21"/>
    <mergeCell ref="B52:B54"/>
    <mergeCell ref="A44:A54"/>
    <mergeCell ref="B41:B43"/>
    <mergeCell ref="A16:A43"/>
    <mergeCell ref="B19:B37"/>
    <mergeCell ref="B16:B18"/>
    <mergeCell ref="B44:B51"/>
    <mergeCell ref="B39:B40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view="pageBreakPreview" zoomScale="75" zoomScaleSheetLayoutView="75" workbookViewId="0" topLeftCell="A1">
      <selection activeCell="A1" sqref="A1:P1"/>
    </sheetView>
  </sheetViews>
  <sheetFormatPr defaultColWidth="9.00390625" defaultRowHeight="24" customHeight="1"/>
  <cols>
    <col min="1" max="1" width="2.875" style="2" bestFit="1" customWidth="1"/>
    <col min="2" max="2" width="6.875" style="2" customWidth="1"/>
    <col min="3" max="3" width="6.625" style="2" customWidth="1"/>
    <col min="4" max="4" width="24.125" style="2" customWidth="1"/>
    <col min="5" max="7" width="11.625" style="2" customWidth="1"/>
    <col min="8" max="8" width="2.125" style="2" customWidth="1"/>
    <col min="9" max="10" width="2.875" style="2" bestFit="1" customWidth="1"/>
    <col min="11" max="11" width="5.25390625" style="2" bestFit="1" customWidth="1"/>
    <col min="12" max="12" width="21.625" style="2" customWidth="1"/>
    <col min="13" max="13" width="3.375" style="2" bestFit="1" customWidth="1"/>
    <col min="14" max="16" width="11.625" style="2" customWidth="1"/>
    <col min="17" max="16384" width="9.00390625" style="2" customWidth="1"/>
  </cols>
  <sheetData>
    <row r="1" spans="1:16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4" ht="24" customHeight="1">
      <c r="A2" s="85"/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s="3" customFormat="1" ht="24" customHeight="1">
      <c r="A3" s="158"/>
      <c r="B3" s="158"/>
      <c r="C3" s="158" t="s">
        <v>119</v>
      </c>
      <c r="D3" s="158"/>
      <c r="E3" s="87"/>
      <c r="F3" s="83"/>
      <c r="G3" s="84"/>
      <c r="H3" s="84"/>
      <c r="I3" s="88"/>
      <c r="J3" s="88"/>
      <c r="K3" s="88"/>
      <c r="L3" s="88"/>
      <c r="M3" s="88"/>
      <c r="N3" s="88"/>
      <c r="O3" s="159" t="s">
        <v>0</v>
      </c>
      <c r="P3" s="159"/>
    </row>
    <row r="4" spans="1:14" ht="7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6" ht="24" customHeight="1" thickBot="1">
      <c r="A5" s="163" t="s">
        <v>16</v>
      </c>
      <c r="B5" s="164"/>
      <c r="C5" s="164"/>
      <c r="D5" s="165"/>
      <c r="E5" s="46" t="s">
        <v>120</v>
      </c>
      <c r="F5" s="47" t="s">
        <v>121</v>
      </c>
      <c r="G5" s="48" t="s">
        <v>122</v>
      </c>
      <c r="H5" s="3"/>
      <c r="I5" s="20" t="s">
        <v>17</v>
      </c>
      <c r="J5" s="21"/>
      <c r="K5" s="21"/>
      <c r="L5" s="21"/>
      <c r="M5" s="5"/>
      <c r="N5" s="46" t="s">
        <v>120</v>
      </c>
      <c r="O5" s="47" t="s">
        <v>121</v>
      </c>
      <c r="P5" s="48" t="s">
        <v>122</v>
      </c>
    </row>
    <row r="6" spans="1:16" ht="24" customHeight="1">
      <c r="A6" s="166" t="s">
        <v>56</v>
      </c>
      <c r="B6" s="167"/>
      <c r="C6" s="167"/>
      <c r="D6" s="167"/>
      <c r="E6" s="146">
        <v>34608</v>
      </c>
      <c r="F6" s="147"/>
      <c r="G6" s="148"/>
      <c r="H6" s="3"/>
      <c r="I6" s="168" t="s">
        <v>13</v>
      </c>
      <c r="J6" s="11" t="s">
        <v>29</v>
      </c>
      <c r="K6" s="11"/>
      <c r="L6" s="11"/>
      <c r="M6" s="6" t="s">
        <v>103</v>
      </c>
      <c r="N6" s="56"/>
      <c r="O6" s="57"/>
      <c r="P6" s="58">
        <v>17069</v>
      </c>
    </row>
    <row r="7" spans="1:16" ht="24" customHeight="1" thickBot="1">
      <c r="A7" s="190" t="s">
        <v>123</v>
      </c>
      <c r="B7" s="191"/>
      <c r="C7" s="191"/>
      <c r="D7" s="191"/>
      <c r="E7" s="172" t="s">
        <v>138</v>
      </c>
      <c r="F7" s="173"/>
      <c r="G7" s="174"/>
      <c r="H7" s="3"/>
      <c r="I7" s="169"/>
      <c r="J7" s="160" t="s">
        <v>139</v>
      </c>
      <c r="K7" s="1" t="s">
        <v>54</v>
      </c>
      <c r="L7" s="9"/>
      <c r="M7" s="7"/>
      <c r="N7" s="56"/>
      <c r="O7" s="57"/>
      <c r="P7" s="58"/>
    </row>
    <row r="8" spans="1:16" ht="24" customHeight="1">
      <c r="A8" s="171" t="s">
        <v>61</v>
      </c>
      <c r="B8" s="10" t="s">
        <v>57</v>
      </c>
      <c r="C8" s="11"/>
      <c r="D8" s="17"/>
      <c r="E8" s="50"/>
      <c r="F8" s="51"/>
      <c r="G8" s="52">
        <v>5</v>
      </c>
      <c r="H8" s="3"/>
      <c r="I8" s="169"/>
      <c r="J8" s="161"/>
      <c r="K8" s="43" t="s">
        <v>104</v>
      </c>
      <c r="L8" s="1" t="s">
        <v>9</v>
      </c>
      <c r="M8" s="7"/>
      <c r="N8" s="56"/>
      <c r="O8" s="57"/>
      <c r="P8" s="58"/>
    </row>
    <row r="9" spans="1:16" ht="24" customHeight="1">
      <c r="A9" s="144"/>
      <c r="B9" s="160" t="s">
        <v>60</v>
      </c>
      <c r="C9" s="27" t="s">
        <v>95</v>
      </c>
      <c r="D9" s="16"/>
      <c r="E9" s="53"/>
      <c r="F9" s="54"/>
      <c r="G9" s="55"/>
      <c r="H9" s="3"/>
      <c r="I9" s="169"/>
      <c r="J9" s="162"/>
      <c r="K9" s="1" t="s">
        <v>30</v>
      </c>
      <c r="L9" s="9"/>
      <c r="M9" s="7"/>
      <c r="N9" s="56"/>
      <c r="O9" s="57"/>
      <c r="P9" s="58">
        <v>9545</v>
      </c>
    </row>
    <row r="10" spans="1:16" ht="24" customHeight="1">
      <c r="A10" s="144"/>
      <c r="B10" s="183"/>
      <c r="C10" s="27" t="s">
        <v>96</v>
      </c>
      <c r="D10" s="16"/>
      <c r="E10" s="53"/>
      <c r="F10" s="54"/>
      <c r="G10" s="55"/>
      <c r="H10" s="3"/>
      <c r="I10" s="169"/>
      <c r="J10" s="9" t="s">
        <v>33</v>
      </c>
      <c r="K10" s="9"/>
      <c r="L10" s="9"/>
      <c r="M10" s="7" t="s">
        <v>142</v>
      </c>
      <c r="N10" s="56"/>
      <c r="O10" s="57"/>
      <c r="P10" s="58">
        <v>17069</v>
      </c>
    </row>
    <row r="11" spans="1:16" ht="24" customHeight="1">
      <c r="A11" s="144"/>
      <c r="B11" s="183"/>
      <c r="C11" s="27" t="s">
        <v>97</v>
      </c>
      <c r="D11" s="16"/>
      <c r="E11" s="53"/>
      <c r="F11" s="54"/>
      <c r="G11" s="55">
        <v>117</v>
      </c>
      <c r="H11" s="3"/>
      <c r="I11" s="169"/>
      <c r="J11" s="160" t="s">
        <v>105</v>
      </c>
      <c r="K11" s="1" t="s">
        <v>55</v>
      </c>
      <c r="L11" s="9"/>
      <c r="N11" s="76"/>
      <c r="O11" s="57"/>
      <c r="P11" s="58">
        <v>9979</v>
      </c>
    </row>
    <row r="12" spans="1:16" ht="24" customHeight="1">
      <c r="A12" s="144"/>
      <c r="B12" s="183"/>
      <c r="C12" s="27" t="s">
        <v>98</v>
      </c>
      <c r="D12" s="16"/>
      <c r="E12" s="53"/>
      <c r="F12" s="54"/>
      <c r="G12" s="55"/>
      <c r="H12" s="3"/>
      <c r="I12" s="169"/>
      <c r="J12" s="161"/>
      <c r="K12" s="43" t="s">
        <v>104</v>
      </c>
      <c r="L12" s="1" t="s">
        <v>7</v>
      </c>
      <c r="M12" s="7"/>
      <c r="N12" s="56"/>
      <c r="O12" s="57"/>
      <c r="P12" s="58">
        <v>1143</v>
      </c>
    </row>
    <row r="13" spans="1:16" ht="24" customHeight="1">
      <c r="A13" s="144"/>
      <c r="B13" s="183"/>
      <c r="C13" s="27" t="s">
        <v>99</v>
      </c>
      <c r="D13" s="16"/>
      <c r="E13" s="53"/>
      <c r="F13" s="54"/>
      <c r="G13" s="55"/>
      <c r="H13" s="3"/>
      <c r="I13" s="169"/>
      <c r="J13" s="161"/>
      <c r="K13" s="24" t="s">
        <v>10</v>
      </c>
      <c r="L13" s="25"/>
      <c r="M13" s="7"/>
      <c r="N13" s="56"/>
      <c r="O13" s="57"/>
      <c r="P13" s="58">
        <v>7090</v>
      </c>
    </row>
    <row r="14" spans="1:16" ht="24" customHeight="1" thickBot="1">
      <c r="A14" s="144"/>
      <c r="B14" s="1" t="s">
        <v>101</v>
      </c>
      <c r="C14" s="9"/>
      <c r="D14" s="16"/>
      <c r="E14" s="56"/>
      <c r="F14" s="57"/>
      <c r="G14" s="58">
        <v>1852</v>
      </c>
      <c r="H14" s="3"/>
      <c r="I14" s="170"/>
      <c r="J14" s="4" t="s">
        <v>32</v>
      </c>
      <c r="K14" s="14"/>
      <c r="L14" s="14"/>
      <c r="M14" s="8" t="s">
        <v>106</v>
      </c>
      <c r="N14" s="111"/>
      <c r="O14" s="112"/>
      <c r="P14" s="113">
        <f>P6-P10</f>
        <v>0</v>
      </c>
    </row>
    <row r="15" spans="1:16" ht="24" customHeight="1" thickBot="1">
      <c r="A15" s="145"/>
      <c r="B15" s="4" t="s">
        <v>102</v>
      </c>
      <c r="C15" s="14"/>
      <c r="D15" s="18"/>
      <c r="E15" s="59"/>
      <c r="F15" s="60"/>
      <c r="G15" s="61"/>
      <c r="H15" s="3"/>
      <c r="I15" s="168" t="s">
        <v>42</v>
      </c>
      <c r="J15" s="22" t="s">
        <v>34</v>
      </c>
      <c r="K15" s="23"/>
      <c r="L15" s="23"/>
      <c r="M15" s="6" t="s">
        <v>107</v>
      </c>
      <c r="N15" s="114"/>
      <c r="O15" s="115"/>
      <c r="P15" s="116">
        <v>24022</v>
      </c>
    </row>
    <row r="16" spans="1:16" ht="24" customHeight="1">
      <c r="A16" s="199" t="s">
        <v>90</v>
      </c>
      <c r="B16" s="204" t="s">
        <v>65</v>
      </c>
      <c r="C16" s="36" t="s">
        <v>62</v>
      </c>
      <c r="D16" s="17"/>
      <c r="E16" s="50"/>
      <c r="F16" s="51"/>
      <c r="G16" s="52"/>
      <c r="H16" s="3"/>
      <c r="I16" s="194"/>
      <c r="J16" s="160" t="s">
        <v>8</v>
      </c>
      <c r="K16" s="1" t="s">
        <v>35</v>
      </c>
      <c r="L16" s="9"/>
      <c r="M16" s="7"/>
      <c r="N16" s="117"/>
      <c r="O16" s="118"/>
      <c r="P16" s="119"/>
    </row>
    <row r="17" spans="1:16" ht="24" customHeight="1">
      <c r="A17" s="203"/>
      <c r="B17" s="205" t="s">
        <v>1</v>
      </c>
      <c r="C17" s="27" t="s">
        <v>63</v>
      </c>
      <c r="D17" s="16"/>
      <c r="E17" s="56"/>
      <c r="F17" s="57"/>
      <c r="G17" s="58"/>
      <c r="H17" s="3"/>
      <c r="I17" s="194"/>
      <c r="J17" s="182"/>
      <c r="K17" s="1" t="s">
        <v>30</v>
      </c>
      <c r="L17" s="9"/>
      <c r="M17" s="7"/>
      <c r="N17" s="120"/>
      <c r="O17" s="118"/>
      <c r="P17" s="119">
        <v>24022</v>
      </c>
    </row>
    <row r="18" spans="1:16" ht="24" customHeight="1">
      <c r="A18" s="203"/>
      <c r="B18" s="206"/>
      <c r="C18" s="27" t="s">
        <v>64</v>
      </c>
      <c r="D18" s="12"/>
      <c r="E18" s="56"/>
      <c r="F18" s="57"/>
      <c r="G18" s="58"/>
      <c r="H18" s="3"/>
      <c r="I18" s="194"/>
      <c r="J18" s="1" t="s">
        <v>36</v>
      </c>
      <c r="K18" s="9"/>
      <c r="L18" s="9"/>
      <c r="M18" s="13" t="s">
        <v>108</v>
      </c>
      <c r="N18" s="117"/>
      <c r="O18" s="118"/>
      <c r="P18" s="119">
        <v>24022</v>
      </c>
    </row>
    <row r="19" spans="1:16" ht="24" customHeight="1">
      <c r="A19" s="203"/>
      <c r="B19" s="160" t="s">
        <v>91</v>
      </c>
      <c r="C19" s="184" t="s">
        <v>68</v>
      </c>
      <c r="D19" s="34" t="s">
        <v>67</v>
      </c>
      <c r="E19" s="56"/>
      <c r="F19" s="57"/>
      <c r="G19" s="58"/>
      <c r="H19" s="3"/>
      <c r="I19" s="194"/>
      <c r="J19" s="160" t="s">
        <v>109</v>
      </c>
      <c r="K19" s="1" t="s">
        <v>38</v>
      </c>
      <c r="L19" s="9"/>
      <c r="M19" s="7"/>
      <c r="N19" s="117"/>
      <c r="O19" s="118"/>
      <c r="P19" s="119"/>
    </row>
    <row r="20" spans="1:16" ht="24" customHeight="1">
      <c r="A20" s="203"/>
      <c r="B20" s="161"/>
      <c r="C20" s="185"/>
      <c r="D20" s="37" t="s">
        <v>66</v>
      </c>
      <c r="E20" s="56"/>
      <c r="F20" s="57"/>
      <c r="G20" s="58"/>
      <c r="H20" s="3"/>
      <c r="I20" s="194"/>
      <c r="J20" s="183"/>
      <c r="K20" s="43" t="s">
        <v>110</v>
      </c>
      <c r="L20" s="9" t="s">
        <v>39</v>
      </c>
      <c r="M20" s="7"/>
      <c r="N20" s="117"/>
      <c r="O20" s="118"/>
      <c r="P20" s="119"/>
    </row>
    <row r="21" spans="1:16" ht="24" customHeight="1">
      <c r="A21" s="203"/>
      <c r="B21" s="161"/>
      <c r="C21" s="177" t="s">
        <v>69</v>
      </c>
      <c r="D21" s="34" t="s">
        <v>67</v>
      </c>
      <c r="E21" s="56"/>
      <c r="F21" s="57"/>
      <c r="G21" s="58"/>
      <c r="H21" s="3"/>
      <c r="I21" s="194"/>
      <c r="J21" s="182"/>
      <c r="K21" s="175" t="s">
        <v>40</v>
      </c>
      <c r="L21" s="176"/>
      <c r="M21" s="7" t="s">
        <v>111</v>
      </c>
      <c r="N21" s="117"/>
      <c r="O21" s="118"/>
      <c r="P21" s="119">
        <v>24022</v>
      </c>
    </row>
    <row r="22" spans="1:16" ht="24" customHeight="1" thickBot="1">
      <c r="A22" s="200"/>
      <c r="B22" s="161"/>
      <c r="C22" s="178"/>
      <c r="D22" s="37" t="s">
        <v>66</v>
      </c>
      <c r="E22" s="62"/>
      <c r="F22" s="63"/>
      <c r="G22" s="64"/>
      <c r="H22" s="3"/>
      <c r="I22" s="195"/>
      <c r="J22" s="4" t="s">
        <v>41</v>
      </c>
      <c r="K22" s="14"/>
      <c r="L22" s="14"/>
      <c r="M22" s="8" t="s">
        <v>112</v>
      </c>
      <c r="N22" s="121"/>
      <c r="O22" s="122"/>
      <c r="P22" s="123">
        <f>P15-P18</f>
        <v>0</v>
      </c>
    </row>
    <row r="23" spans="1:16" ht="24" customHeight="1" thickBot="1">
      <c r="A23" s="200"/>
      <c r="B23" s="161"/>
      <c r="C23" s="184" t="s">
        <v>70</v>
      </c>
      <c r="D23" s="34" t="s">
        <v>67</v>
      </c>
      <c r="E23" s="56"/>
      <c r="F23" s="57"/>
      <c r="G23" s="58"/>
      <c r="H23" s="3"/>
      <c r="I23" s="20" t="s">
        <v>43</v>
      </c>
      <c r="J23" s="21"/>
      <c r="K23" s="21"/>
      <c r="L23" s="21"/>
      <c r="M23" s="5" t="s">
        <v>113</v>
      </c>
      <c r="N23" s="124"/>
      <c r="O23" s="125"/>
      <c r="P23" s="126">
        <f>P14+P22</f>
        <v>0</v>
      </c>
    </row>
    <row r="24" spans="1:16" ht="24" customHeight="1" thickBot="1">
      <c r="A24" s="200"/>
      <c r="B24" s="161"/>
      <c r="C24" s="185"/>
      <c r="D24" s="37" t="s">
        <v>66</v>
      </c>
      <c r="E24" s="56"/>
      <c r="F24" s="65"/>
      <c r="G24" s="66"/>
      <c r="H24" s="3"/>
      <c r="I24" s="20" t="s">
        <v>12</v>
      </c>
      <c r="J24" s="21"/>
      <c r="K24" s="21"/>
      <c r="L24" s="21"/>
      <c r="M24" s="5" t="s">
        <v>24</v>
      </c>
      <c r="N24" s="124"/>
      <c r="O24" s="125"/>
      <c r="P24" s="126"/>
    </row>
    <row r="25" spans="1:16" ht="24" customHeight="1" thickBot="1">
      <c r="A25" s="200"/>
      <c r="B25" s="161"/>
      <c r="C25" s="186" t="s">
        <v>71</v>
      </c>
      <c r="D25" s="34" t="s">
        <v>67</v>
      </c>
      <c r="E25" s="56"/>
      <c r="F25" s="57"/>
      <c r="G25" s="58"/>
      <c r="H25" s="3"/>
      <c r="I25" s="20" t="s">
        <v>45</v>
      </c>
      <c r="J25" s="21"/>
      <c r="K25" s="21"/>
      <c r="L25" s="21"/>
      <c r="M25" s="5" t="s">
        <v>114</v>
      </c>
      <c r="N25" s="124"/>
      <c r="O25" s="125"/>
      <c r="P25" s="126"/>
    </row>
    <row r="26" spans="1:16" ht="24" customHeight="1" thickBot="1">
      <c r="A26" s="200"/>
      <c r="B26" s="161"/>
      <c r="C26" s="187"/>
      <c r="D26" s="37" t="s">
        <v>66</v>
      </c>
      <c r="E26" s="56"/>
      <c r="F26" s="57"/>
      <c r="G26" s="58"/>
      <c r="H26" s="3"/>
      <c r="I26" s="20" t="s">
        <v>46</v>
      </c>
      <c r="J26" s="21"/>
      <c r="K26" s="21"/>
      <c r="L26" s="21"/>
      <c r="M26" s="5" t="s">
        <v>115</v>
      </c>
      <c r="N26" s="124"/>
      <c r="O26" s="125"/>
      <c r="P26" s="126"/>
    </row>
    <row r="27" spans="1:16" ht="27.75" customHeight="1" thickBot="1">
      <c r="A27" s="200"/>
      <c r="B27" s="161"/>
      <c r="C27" s="28" t="s">
        <v>72</v>
      </c>
      <c r="D27" s="37" t="s">
        <v>66</v>
      </c>
      <c r="E27" s="56"/>
      <c r="F27" s="57"/>
      <c r="G27" s="58"/>
      <c r="H27" s="3"/>
      <c r="I27" s="20" t="s">
        <v>47</v>
      </c>
      <c r="J27" s="21"/>
      <c r="K27" s="21"/>
      <c r="L27" s="21"/>
      <c r="M27" s="5" t="s">
        <v>116</v>
      </c>
      <c r="N27" s="124"/>
      <c r="O27" s="125"/>
      <c r="P27" s="126">
        <f>P23-P24+P25-P26</f>
        <v>0</v>
      </c>
    </row>
    <row r="28" spans="1:16" ht="24" customHeight="1" thickBot="1">
      <c r="A28" s="200"/>
      <c r="B28" s="161"/>
      <c r="C28" s="184" t="s">
        <v>73</v>
      </c>
      <c r="D28" s="34" t="s">
        <v>67</v>
      </c>
      <c r="E28" s="56"/>
      <c r="F28" s="57"/>
      <c r="G28" s="58">
        <v>1352</v>
      </c>
      <c r="H28" s="3"/>
      <c r="I28" s="20" t="s">
        <v>48</v>
      </c>
      <c r="J28" s="21"/>
      <c r="K28" s="21"/>
      <c r="L28" s="21"/>
      <c r="M28" s="5" t="s">
        <v>117</v>
      </c>
      <c r="N28" s="124"/>
      <c r="O28" s="125"/>
      <c r="P28" s="126"/>
    </row>
    <row r="29" spans="1:16" ht="24" customHeight="1" thickBot="1">
      <c r="A29" s="200"/>
      <c r="B29" s="161"/>
      <c r="C29" s="192"/>
      <c r="D29" s="37" t="s">
        <v>66</v>
      </c>
      <c r="E29" s="56"/>
      <c r="F29" s="57"/>
      <c r="G29" s="58">
        <v>24486</v>
      </c>
      <c r="H29" s="3"/>
      <c r="I29" s="20" t="s">
        <v>50</v>
      </c>
      <c r="J29" s="21"/>
      <c r="K29" s="21"/>
      <c r="L29" s="21"/>
      <c r="M29" s="5" t="s">
        <v>118</v>
      </c>
      <c r="N29" s="124"/>
      <c r="O29" s="125"/>
      <c r="P29" s="126">
        <f>P27-P28</f>
        <v>0</v>
      </c>
    </row>
    <row r="30" spans="1:16" ht="24" customHeight="1" thickBot="1">
      <c r="A30" s="200"/>
      <c r="B30" s="161"/>
      <c r="C30" s="186" t="s">
        <v>58</v>
      </c>
      <c r="D30" s="34" t="s">
        <v>67</v>
      </c>
      <c r="E30" s="56"/>
      <c r="F30" s="57"/>
      <c r="G30" s="58"/>
      <c r="H30" s="3"/>
      <c r="I30" s="20" t="s">
        <v>51</v>
      </c>
      <c r="J30" s="21"/>
      <c r="K30" s="21"/>
      <c r="L30" s="21"/>
      <c r="M30" s="5"/>
      <c r="N30" s="80"/>
      <c r="O30" s="81"/>
      <c r="P30" s="82">
        <v>41.5</v>
      </c>
    </row>
    <row r="31" spans="1:16" ht="24" customHeight="1" thickBot="1">
      <c r="A31" s="200"/>
      <c r="B31" s="161"/>
      <c r="C31" s="187"/>
      <c r="D31" s="37" t="s">
        <v>66</v>
      </c>
      <c r="E31" s="56"/>
      <c r="F31" s="57"/>
      <c r="G31" s="58"/>
      <c r="H31" s="3"/>
      <c r="I31" s="20" t="s">
        <v>52</v>
      </c>
      <c r="J31" s="21"/>
      <c r="K31" s="21"/>
      <c r="L31" s="21"/>
      <c r="M31" s="5"/>
      <c r="N31" s="80"/>
      <c r="O31" s="81"/>
      <c r="P31" s="82"/>
    </row>
    <row r="32" spans="1:16" ht="24" customHeight="1" thickBot="1">
      <c r="A32" s="200"/>
      <c r="B32" s="161"/>
      <c r="C32" s="179" t="s">
        <v>59</v>
      </c>
      <c r="D32" s="34" t="s">
        <v>67</v>
      </c>
      <c r="E32" s="56"/>
      <c r="F32" s="57"/>
      <c r="G32" s="58"/>
      <c r="H32" s="3"/>
      <c r="I32" s="15" t="s">
        <v>11</v>
      </c>
      <c r="J32" s="11"/>
      <c r="K32" s="11"/>
      <c r="L32" s="11"/>
      <c r="M32" s="6"/>
      <c r="N32" s="73"/>
      <c r="O32" s="74"/>
      <c r="P32" s="75">
        <v>33567</v>
      </c>
    </row>
    <row r="33" spans="1:16" ht="24" customHeight="1" thickBot="1">
      <c r="A33" s="200"/>
      <c r="B33" s="161"/>
      <c r="C33" s="180"/>
      <c r="D33" s="37" t="s">
        <v>66</v>
      </c>
      <c r="E33" s="56"/>
      <c r="F33" s="57"/>
      <c r="G33" s="58"/>
      <c r="H33" s="3"/>
      <c r="I33" s="163" t="s">
        <v>53</v>
      </c>
      <c r="J33" s="164"/>
      <c r="K33" s="164"/>
      <c r="L33" s="164"/>
      <c r="M33" s="5"/>
      <c r="N33" s="77"/>
      <c r="O33" s="78"/>
      <c r="P33" s="79">
        <v>283117</v>
      </c>
    </row>
    <row r="34" spans="1:16" ht="24" customHeight="1">
      <c r="A34" s="200"/>
      <c r="B34" s="161"/>
      <c r="C34" s="181"/>
      <c r="D34" s="34" t="s">
        <v>100</v>
      </c>
      <c r="E34" s="56"/>
      <c r="F34" s="57"/>
      <c r="G34" s="58"/>
      <c r="H34" s="3"/>
      <c r="I34" s="44"/>
      <c r="J34" s="44"/>
      <c r="K34" s="44"/>
      <c r="L34" s="44"/>
      <c r="M34" s="45"/>
      <c r="N34" s="3"/>
      <c r="O34" s="3"/>
      <c r="P34" s="3"/>
    </row>
    <row r="35" spans="1:8" ht="24" customHeight="1">
      <c r="A35" s="200"/>
      <c r="B35" s="161"/>
      <c r="C35" s="177" t="s">
        <v>74</v>
      </c>
      <c r="D35" s="34" t="s">
        <v>67</v>
      </c>
      <c r="E35" s="56"/>
      <c r="F35" s="57"/>
      <c r="G35" s="58"/>
      <c r="H35" s="3"/>
    </row>
    <row r="36" spans="1:16" ht="24" customHeight="1">
      <c r="A36" s="200"/>
      <c r="B36" s="161"/>
      <c r="C36" s="178"/>
      <c r="D36" s="37" t="s">
        <v>66</v>
      </c>
      <c r="E36" s="56"/>
      <c r="F36" s="57"/>
      <c r="G36" s="58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200"/>
      <c r="B37" s="162"/>
      <c r="C37" s="30" t="s">
        <v>75</v>
      </c>
      <c r="D37" s="37" t="s">
        <v>66</v>
      </c>
      <c r="E37" s="62"/>
      <c r="F37" s="63"/>
      <c r="G37" s="64"/>
      <c r="H37" s="3"/>
      <c r="I37" s="3"/>
      <c r="J37" s="3"/>
      <c r="K37" s="3"/>
      <c r="L37" s="3"/>
      <c r="M37" s="3"/>
      <c r="N37" s="3"/>
      <c r="O37" s="3"/>
      <c r="P37" s="3"/>
    </row>
    <row r="38" spans="1:8" ht="24" customHeight="1">
      <c r="A38" s="200"/>
      <c r="B38" s="29" t="s">
        <v>76</v>
      </c>
      <c r="C38" s="35" t="s">
        <v>77</v>
      </c>
      <c r="D38" s="31"/>
      <c r="E38" s="67"/>
      <c r="F38" s="68"/>
      <c r="G38" s="69"/>
      <c r="H38" s="3"/>
    </row>
    <row r="39" spans="1:8" ht="24" customHeight="1">
      <c r="A39" s="200"/>
      <c r="B39" s="188" t="s">
        <v>2</v>
      </c>
      <c r="C39" s="26" t="s">
        <v>78</v>
      </c>
      <c r="D39" s="16"/>
      <c r="E39" s="56"/>
      <c r="F39" s="57"/>
      <c r="G39" s="58"/>
      <c r="H39" s="3"/>
    </row>
    <row r="40" spans="1:8" ht="24" customHeight="1">
      <c r="A40" s="200"/>
      <c r="B40" s="189"/>
      <c r="C40" s="26" t="s">
        <v>93</v>
      </c>
      <c r="D40" s="16"/>
      <c r="E40" s="56"/>
      <c r="F40" s="57"/>
      <c r="G40" s="58"/>
      <c r="H40" s="3"/>
    </row>
    <row r="41" spans="1:8" ht="24" customHeight="1">
      <c r="A41" s="200"/>
      <c r="B41" s="160" t="s">
        <v>88</v>
      </c>
      <c r="C41" s="29" t="s">
        <v>70</v>
      </c>
      <c r="D41" s="31" t="s">
        <v>89</v>
      </c>
      <c r="E41" s="67"/>
      <c r="F41" s="68"/>
      <c r="G41" s="69"/>
      <c r="H41" s="3"/>
    </row>
    <row r="42" spans="1:8" ht="27" customHeight="1">
      <c r="A42" s="200"/>
      <c r="B42" s="161"/>
      <c r="C42" s="41" t="s">
        <v>71</v>
      </c>
      <c r="D42" s="16" t="s">
        <v>89</v>
      </c>
      <c r="E42" s="56"/>
      <c r="F42" s="57"/>
      <c r="G42" s="58"/>
      <c r="H42" s="3"/>
    </row>
    <row r="43" spans="1:8" ht="24" customHeight="1" thickBot="1">
      <c r="A43" s="201"/>
      <c r="B43" s="202"/>
      <c r="C43" s="42" t="s">
        <v>72</v>
      </c>
      <c r="D43" s="32" t="s">
        <v>89</v>
      </c>
      <c r="E43" s="70"/>
      <c r="F43" s="71"/>
      <c r="G43" s="72"/>
      <c r="H43" s="3"/>
    </row>
    <row r="44" spans="1:8" ht="24" customHeight="1">
      <c r="A44" s="199" t="s">
        <v>80</v>
      </c>
      <c r="B44" s="207" t="s">
        <v>79</v>
      </c>
      <c r="C44" s="38" t="s">
        <v>81</v>
      </c>
      <c r="D44" s="17"/>
      <c r="E44" s="73"/>
      <c r="F44" s="74"/>
      <c r="G44" s="75"/>
      <c r="H44" s="3"/>
    </row>
    <row r="45" spans="1:8" ht="24" customHeight="1">
      <c r="A45" s="200"/>
      <c r="B45" s="208"/>
      <c r="C45" s="26" t="s">
        <v>82</v>
      </c>
      <c r="D45" s="16"/>
      <c r="E45" s="56"/>
      <c r="F45" s="57"/>
      <c r="G45" s="58"/>
      <c r="H45" s="3"/>
    </row>
    <row r="46" spans="1:8" ht="24" customHeight="1">
      <c r="A46" s="200"/>
      <c r="B46" s="208"/>
      <c r="C46" s="26" t="s">
        <v>83</v>
      </c>
      <c r="D46" s="16"/>
      <c r="E46" s="56"/>
      <c r="F46" s="57"/>
      <c r="G46" s="58"/>
      <c r="H46" s="3"/>
    </row>
    <row r="47" spans="1:8" ht="24" customHeight="1">
      <c r="A47" s="200"/>
      <c r="B47" s="208"/>
      <c r="C47" s="26" t="s">
        <v>84</v>
      </c>
      <c r="D47" s="33"/>
      <c r="E47" s="56"/>
      <c r="F47" s="57"/>
      <c r="G47" s="58"/>
      <c r="H47" s="3"/>
    </row>
    <row r="48" spans="1:8" ht="24" customHeight="1">
      <c r="A48" s="200"/>
      <c r="B48" s="208"/>
      <c r="C48" s="26" t="s">
        <v>85</v>
      </c>
      <c r="D48" s="33"/>
      <c r="E48" s="56"/>
      <c r="F48" s="57"/>
      <c r="G48" s="58"/>
      <c r="H48" s="3"/>
    </row>
    <row r="49" spans="1:8" ht="24" customHeight="1">
      <c r="A49" s="200"/>
      <c r="B49" s="208"/>
      <c r="C49" s="26" t="s">
        <v>86</v>
      </c>
      <c r="D49" s="33"/>
      <c r="E49" s="56"/>
      <c r="F49" s="57"/>
      <c r="G49" s="58"/>
      <c r="H49" s="3"/>
    </row>
    <row r="50" spans="1:8" ht="24" customHeight="1">
      <c r="A50" s="200"/>
      <c r="B50" s="208"/>
      <c r="C50" s="26" t="s">
        <v>87</v>
      </c>
      <c r="D50" s="33"/>
      <c r="E50" s="56"/>
      <c r="F50" s="57"/>
      <c r="G50" s="58"/>
      <c r="H50" s="3"/>
    </row>
    <row r="51" spans="1:8" ht="24" customHeight="1">
      <c r="A51" s="200"/>
      <c r="B51" s="209"/>
      <c r="C51" s="26" t="s">
        <v>6</v>
      </c>
      <c r="D51" s="16"/>
      <c r="E51" s="76"/>
      <c r="F51" s="56"/>
      <c r="G51" s="66">
        <f>SUM(G44:G50)</f>
        <v>0</v>
      </c>
      <c r="H51" s="3"/>
    </row>
    <row r="52" spans="1:8" ht="24" customHeight="1">
      <c r="A52" s="200"/>
      <c r="B52" s="196" t="s">
        <v>3</v>
      </c>
      <c r="C52" s="49" t="s">
        <v>6</v>
      </c>
      <c r="D52" s="12"/>
      <c r="E52" s="56"/>
      <c r="F52" s="56"/>
      <c r="G52" s="58">
        <f>SUM(G53:G54)</f>
        <v>0</v>
      </c>
      <c r="H52" s="3"/>
    </row>
    <row r="53" spans="1:8" ht="24" customHeight="1">
      <c r="A53" s="200"/>
      <c r="B53" s="197"/>
      <c r="C53" s="39" t="s">
        <v>4</v>
      </c>
      <c r="D53" s="19"/>
      <c r="E53" s="62"/>
      <c r="F53" s="63"/>
      <c r="G53" s="64"/>
      <c r="H53" s="3"/>
    </row>
    <row r="54" spans="1:8" ht="24" customHeight="1" thickBot="1">
      <c r="A54" s="201"/>
      <c r="B54" s="198"/>
      <c r="C54" s="40" t="s">
        <v>5</v>
      </c>
      <c r="D54" s="18"/>
      <c r="E54" s="59"/>
      <c r="F54" s="59"/>
      <c r="G54" s="61"/>
      <c r="H54" s="3"/>
    </row>
    <row r="55" ht="24" customHeight="1">
      <c r="H55" s="3"/>
    </row>
    <row r="56" ht="24" customHeight="1">
      <c r="H56" s="3"/>
    </row>
    <row r="57" ht="24" customHeight="1">
      <c r="H57" s="3"/>
    </row>
    <row r="58" ht="24" customHeight="1">
      <c r="H58" s="3"/>
    </row>
    <row r="59" ht="24" customHeight="1">
      <c r="H59" s="3"/>
    </row>
    <row r="60" ht="24" customHeight="1">
      <c r="H60" s="3"/>
    </row>
    <row r="61" ht="24" customHeight="1">
      <c r="H61" s="3"/>
    </row>
    <row r="62" ht="24" customHeight="1">
      <c r="H62" s="3"/>
    </row>
    <row r="63" ht="24" customHeight="1">
      <c r="H63" s="3"/>
    </row>
    <row r="64" ht="24" customHeight="1">
      <c r="H64" s="3"/>
    </row>
    <row r="65" ht="24" customHeight="1">
      <c r="H65" s="3"/>
    </row>
  </sheetData>
  <sheetProtection/>
  <mergeCells count="35">
    <mergeCell ref="A1:P1"/>
    <mergeCell ref="B9:B13"/>
    <mergeCell ref="I15:I22"/>
    <mergeCell ref="B52:B54"/>
    <mergeCell ref="A44:A54"/>
    <mergeCell ref="B41:B43"/>
    <mergeCell ref="A16:A43"/>
    <mergeCell ref="B19:B37"/>
    <mergeCell ref="B16:B18"/>
    <mergeCell ref="B44:B51"/>
    <mergeCell ref="B39:B40"/>
    <mergeCell ref="C19:C20"/>
    <mergeCell ref="C21:C22"/>
    <mergeCell ref="A7:D7"/>
    <mergeCell ref="C28:C29"/>
    <mergeCell ref="C30:C31"/>
    <mergeCell ref="K21:L21"/>
    <mergeCell ref="C35:C36"/>
    <mergeCell ref="C32:C34"/>
    <mergeCell ref="J16:J17"/>
    <mergeCell ref="J19:J21"/>
    <mergeCell ref="C23:C24"/>
    <mergeCell ref="I33:L33"/>
    <mergeCell ref="C25:C26"/>
    <mergeCell ref="J11:J13"/>
    <mergeCell ref="A5:D5"/>
    <mergeCell ref="A6:D6"/>
    <mergeCell ref="I6:I14"/>
    <mergeCell ref="A8:A15"/>
    <mergeCell ref="E6:G6"/>
    <mergeCell ref="E7:G7"/>
    <mergeCell ref="A3:B3"/>
    <mergeCell ref="C3:D3"/>
    <mergeCell ref="O3:P3"/>
    <mergeCell ref="J7:J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2008-01-17T06:13:53Z</cp:lastPrinted>
  <dcterms:created xsi:type="dcterms:W3CDTF">2001-06-13T23:47:06Z</dcterms:created>
  <dcterms:modified xsi:type="dcterms:W3CDTF">2008-01-22T06:09:52Z</dcterms:modified>
  <cp:category/>
  <cp:version/>
  <cp:contentType/>
  <cp:contentStatus/>
</cp:coreProperties>
</file>