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EF50A869-C207-4E0D-B475-36B4CCD839CF}" xr6:coauthVersionLast="47" xr6:coauthVersionMax="47" xr10:uidLastSave="{00000000-0000-0000-0000-000000000000}"/>
  <workbookProtection workbookAlgorithmName="SHA-512" workbookHashValue="eyZ+KiIUrHF2rh9KQ4IiVQCfDezvJGc2dbgtyqrhmHwRl2+uw9bYZ7LEcNGXXR4SZl78rXpcUBkRU9CTFSEICA==" workbookSaltValue="Mdo9bUgqb3u/4UjC6etux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W10" i="4" s="1"/>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BB10" i="4"/>
  <c r="AT10" i="4"/>
  <c r="I10" i="4"/>
  <c r="B10" i="4"/>
  <c r="AT8" i="4"/>
  <c r="P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<sst xmlns="http://schemas.openxmlformats.org/spreadsheetml/2006/main" count="231" uniqueCount="116">
  <si>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</si>
  <si>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</si>
  <si>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</si>
  <si>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</si>
  <si>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</si>
  <si>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</si>
  <si>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</si>
  <si>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</si>
  <si>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</si>
  <si>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</si>
  <si>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</si>
  <si>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</si>
  <si>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</si>
  <si>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</si>
  <si>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</si>
  <si>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</si>
  <si>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</si>
  <si>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</si>
  <si>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</si>
  <si>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</si>
  <si>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</si>
  <si>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</si>
  <si>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</si>
  <si>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</si>
  <si>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</si>
  <si>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</si>
  <si>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</si>
  <si>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</si>
  <si>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</si>
  <si>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</si>
  <si>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</si>
  <si>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</si>
  <si>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</si>
  <si>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</si>
  <si>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</si>
  <si>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</si>
  <si>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</si>
  <si>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</si>
  <si>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</si>
  <si>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</si>
  <si>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</si>
  <si>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</si>
  <si>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</si>
  <si>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</si>
  <si>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</si>
  <si>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</si>
  <si>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</si>
  <si>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</si>
  <si>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</si>
  <si>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</si>
  <si>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</si>
  <si>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</si>
  <si>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</si>
  <si>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</si>
  <si>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</si>
  <si>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</si>
  <si>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</si>
  <si>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</si>
  <si>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</si>
  <si>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</si>
  <si>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</si>
  <si>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</si>
  <si>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</si>
  <si>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</si>
  <si>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</si>
  <si>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</si>
  <si>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</si>
  <si>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</si>
  <si>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</si>
  <si>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</si>
  <si>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</si>
  <si>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</si>
  <si>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</si>
  <si>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</si>
  <si>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</si>
  <si>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</si>
  <si>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</si>
  <si>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</si>
  <si>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</si>
  <si>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</si>
  <si>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</si>
  <si>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</si>
  <si>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</si>
  <si>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</si>
  <si>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</si>
  <si>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</si>
  <si>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</si>
  <si>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</si>
  <si>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</si>
  <si>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</si>
  <si>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</si>
  <si>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</si>
  <si>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</si>
  <si>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</si>
  <si>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</si>
  <si>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</si>
  <si>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</si>
  <si>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</si>
  <si>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</si>
  <si>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</si>
  <si>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</si>
  <si>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</si>
  <si>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</si>
  <si>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</si>
  <si>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</si>
  <si>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</si>
  <si>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</si>
  <si>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</si>
  <si>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</si>
  <si>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</si>
  <si>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</si>
  <si>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</si>
  <si>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</si>
  <si>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給水開始（平成8年度）からの経過年数は26年であり、法定耐用年数を超えた管路はない。
有形固定資産減価償却率が年々上昇していることから、予防保全の取組を適切に推進しながら、電気・機械設備の更新事業を計画的に進めるとともに、将来的な管路等の更新事業の検討を行っていく必要がある。</t>
    <phoneticPr fontId="4"/>
  </si>
  <si>
    <t>「南房総広域水道企業団中長期経営プラン2017－水道事業ビジョン・経営戦略－」（計画期間：平成29年度～令和8年度）において、健全で持続可能な水道事業であることを目標の一つとしている。経営の健全性は保たれているが、給水原価は平均値の約3倍と高く、事業創設以来の課題である。
将来的に、給水人口の減少に伴い水需要が減少していく一方で、施設の老朽化に伴い、更新事業に多額の事業費が見込まれるなど、経営環境は厳しさを増していくことになる。
こうした状況を受けて、現在、千葉県企業局及び九十九里地域水道企業団との統合について検討が進められていることから、当企業団としては構成団体とともにこうした動きに適切に対処することにより、南房総地域における持続可能な水道事業の構築に貢献していく。</t>
    <phoneticPr fontId="4"/>
  </si>
  <si>
    <t>（経営の健全性）
経常収支比率は100％を上回り、累積欠損金はなく毎年度黒字を確保しており、流動比率も平均値を上回っているものの、近年、経常収支比率が下降傾向にあることから、経営状況を注視していく必要がある。
（債務残高）
企業債残高対給水収益比率は平均値より低く、企業債以外の債務である割賦負担金を含めて計算しても89.60%と、なお平均値を下回っている。企業債及び割賦負担金の償還が進み負債が減少しているが、今後の更新事業に際しては、金利水準や収支バランスに留意しつつ、企業債を適切に活用していく。
（料金水準）
原水を房総導水路に依存していることから給水原価が229.10円と平均値より約3倍高いが、構成団体等の理解と協力を得て相応の給水料金を設定できていることから、料金回収率は104.80％となっている。しかしながら、料金回収率は経常収支比率と同様に下降傾向にあることから、注視していく必要がある。
（費用・施設等の効率性）
利根川の水を南房総地域まで導水する房総導水路に原水を依存していることに加え、給水区域の地理的・社会的条件から、減価償却費及び房総導水路施設の維持管理負担金等の負担が大きく、給水原価は著しく高い状況にある。
施設利用率については、大多喜ダムの建設中止により一日最大給水量を減量した経緯があることから76.55％と平均値を上回っているが、給水区域においては将来的に大幅な人口減少が見込まれることから、今後、末端給水事業体とともに当地域の水道事業全体の将来的なあり方を検討・調整していく必要がある。</t>
    <rPh sb="364" eb="366">
      <t>リョウキン</t>
    </rPh>
    <rPh sb="366" eb="369">
      <t>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</si>
</sst>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80-4274-8185-5CF0031486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FE80-4274-8185-5CF0031486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74.13</c:v>
                </c:pt>
                <c:pt idx="1">
                  <c:v>74.62</c:v>
                </c:pt>
                <c:pt idx="2">
                  <c:v>76.290000000000006</c:v>
                </c:pt>
                <c:pt idx="3">
                  <c:v>73.56</c:v>
                </c:pt>
                <c:pt idx="4">
                  <c:v>76.55</c:v>
                </c:pt>
              </c:numCache>
            </c:numRef>
          </c:val>
          <c:extLst>
            <c:ext xmlns:c16="http://schemas.microsoft.com/office/drawing/2014/chart" uri="{C3380CC4-5D6E-409C-BE32-E72D297353CC}">
              <c16:uniqueId val="{00000000-6935-407F-B123-D17DEBE3D5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935-407F-B123-D17DEBE3D5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99.79</c:v>
                </c:pt>
                <c:pt idx="1">
                  <c:v>99.78</c:v>
                </c:pt>
                <c:pt idx="2">
                  <c:v>99.72</c:v>
                </c:pt>
                <c:pt idx="3">
                  <c:v>99.69</c:v>
                </c:pt>
                <c:pt idx="4">
                  <c:v>99.77</c:v>
                </c:pt>
              </c:numCache>
            </c:numRef>
          </c:val>
          <c:extLst>
            <c:ext xmlns:c16="http://schemas.microsoft.com/office/drawing/2014/chart" uri="{C3380CC4-5D6E-409C-BE32-E72D297353CC}">
              <c16:uniqueId val="{00000000-6660-43DD-BB88-205E2753DE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6660-43DD-BB88-205E2753DE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110.41</c:v>
                </c:pt>
                <c:pt idx="1">
                  <c:v>107.88</c:v>
                </c:pt>
                <c:pt idx="2">
                  <c:v>110.72</c:v>
                </c:pt>
                <c:pt idx="3">
                  <c:v>108.77</c:v>
                </c:pt>
                <c:pt idx="4">
                  <c:v>103.65</c:v>
                </c:pt>
              </c:numCache>
            </c:numRef>
          </c:val>
          <c:extLst>
            <c:ext xmlns:c16="http://schemas.microsoft.com/office/drawing/2014/chart" uri="{C3380CC4-5D6E-409C-BE32-E72D297353CC}">
              <c16:uniqueId val="{00000000-3451-4FAD-A558-83B630C144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451-4FAD-A558-83B630C144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55.26</c:v>
                </c:pt>
                <c:pt idx="1">
                  <c:v>55.66</c:v>
                </c:pt>
                <c:pt idx="2">
                  <c:v>57.2</c:v>
                </c:pt>
                <c:pt idx="3">
                  <c:v>59.16</c:v>
                </c:pt>
                <c:pt idx="4">
                  <c:v>60.12</c:v>
                </c:pt>
              </c:numCache>
            </c:numRef>
          </c:val>
          <c:extLst>
            <c:ext xmlns:c16="http://schemas.microsoft.com/office/drawing/2014/chart" uri="{C3380CC4-5D6E-409C-BE32-E72D297353CC}">
              <c16:uniqueId val="{00000000-2F06-453E-8FF8-5A1F2BFF2B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2F06-453E-8FF8-5A1F2BFF2B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F6-41D2-BC04-4B8C1B6C24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67F6-41D2-BC04-4B8C1B6C24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2-4547-B4E7-D0D1FBDDC1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06C2-4547-B4E7-D0D1FBDDC1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323.37</c:v>
                </c:pt>
                <c:pt idx="1">
                  <c:v>384.68</c:v>
                </c:pt>
                <c:pt idx="2">
                  <c:v>652.54</c:v>
                </c:pt>
                <c:pt idx="3">
                  <c:v>705.57</c:v>
                </c:pt>
                <c:pt idx="4">
                  <c:v>618.13</c:v>
                </c:pt>
              </c:numCache>
            </c:numRef>
          </c:val>
          <c:extLst>
            <c:ext xmlns:c16="http://schemas.microsoft.com/office/drawing/2014/chart" uri="{C3380CC4-5D6E-409C-BE32-E72D297353CC}">
              <c16:uniqueId val="{00000000-4528-4ADF-A510-D1FA3F2F13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4528-4ADF-A510-D1FA3F2F13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120.31</c:v>
                </c:pt>
                <c:pt idx="1">
                  <c:v>109.92</c:v>
                </c:pt>
                <c:pt idx="2">
                  <c:v>99.4</c:v>
                </c:pt>
                <c:pt idx="3">
                  <c:v>85.5</c:v>
                </c:pt>
                <c:pt idx="4">
                  <c:v>84.59</c:v>
                </c:pt>
              </c:numCache>
            </c:numRef>
          </c:val>
          <c:extLst>
            <c:ext xmlns:c16="http://schemas.microsoft.com/office/drawing/2014/chart" uri="{C3380CC4-5D6E-409C-BE32-E72D297353CC}">
              <c16:uniqueId val="{00000000-98DE-4E4A-9B00-3CBB112EAC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98DE-4E4A-9B00-3CBB112EAC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112.64</c:v>
                </c:pt>
                <c:pt idx="1">
                  <c:v>109.92</c:v>
                </c:pt>
                <c:pt idx="2">
                  <c:v>113.86</c:v>
                </c:pt>
                <c:pt idx="3">
                  <c:v>111.69</c:v>
                </c:pt>
                <c:pt idx="4">
                  <c:v>104.8</c:v>
                </c:pt>
              </c:numCache>
            </c:numRef>
          </c:val>
          <c:extLst>
            <c:ext xmlns:c16="http://schemas.microsoft.com/office/drawing/2014/chart" uri="{C3380CC4-5D6E-409C-BE32-E72D297353CC}">
              <c16:uniqueId val="{00000000-3C16-4440-AE66-4F07A2AF63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C16-4440-AE66-4F07A2AF63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219.3</c:v>
                </c:pt>
                <c:pt idx="1">
                  <c:v>223.41</c:v>
                </c:pt>
                <c:pt idx="2">
                  <c:v>211.59</c:v>
                </c:pt>
                <c:pt idx="3">
                  <c:v>222.89</c:v>
                </c:pt>
                <c:pt idx="4">
                  <c:v>229.1</c:v>
                </c:pt>
              </c:numCache>
            </c:numRef>
          </c:val>
          <c:extLst>
            <c:ext xmlns:c16="http://schemas.microsoft.com/office/drawing/2014/chart" uri="{C3380CC4-5D6E-409C-BE32-E72D297353CC}">
              <c16:uniqueId val="{00000000-58D3-4768-BB68-B6B1066E08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58D3-4768-BB68-B6B1066E08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南房総広域水道企業団</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用水供給事業</v>
      </c>
      <c r="Q8" s="72"/>
      <c r="R8" s="72"/>
      <c r="S8" s="72"/>
      <c r="T8" s="72"/>
      <c r="U8" s="72"/>
      <c r="V8" s="72"/>
      <c r="W8" s="72" t="str">
        <f>データ!$L$6</f>
        <v>B</v>
      </c>
      <c r="X8" s="72"/>
      <c r="Y8" s="72"/>
      <c r="Z8" s="72"/>
      <c r="AA8" s="72"/>
      <c r="AB8" s="72"/>
      <c r="AC8" s="72"/>
      <c r="AD8" s="72" t="str">
        <f>データ!$M$6</f>
        <v>自治体職員</v>
      </c>
      <c r="AE8" s="72"/>
      <c r="AF8" s="72"/>
      <c r="AG8" s="72"/>
      <c r="AH8" s="72"/>
      <c r="AI8" s="72"/>
      <c r="AJ8" s="72"/>
      <c r="AK8" s="2"/>
      <c r="AL8" s="63" t="str">
        <f>データ!$R$6</f>
        <v>-</v>
      </c>
      <c r="AM8" s="63"/>
      <c r="AN8" s="63"/>
      <c r="AO8" s="63"/>
      <c r="AP8" s="63"/>
      <c r="AQ8" s="63"/>
      <c r="AR8" s="63"/>
      <c r="AS8" s="63"/>
      <c r="AT8" s="37" t="str">
        <f>データ!$S$6</f>
        <v>-</v>
      </c>
      <c r="AU8" s="38"/>
      <c r="AV8" s="38"/>
      <c r="AW8" s="38"/>
      <c r="AX8" s="38"/>
      <c r="AY8" s="38"/>
      <c r="AZ8" s="38"/>
      <c r="BA8" s="38"/>
      <c r="BB8" s="52" t="str">
        <f>データ!$T$6</f>
        <v>-</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15">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93.87</v>
      </c>
      <c r="J10" s="38"/>
      <c r="K10" s="38"/>
      <c r="L10" s="38"/>
      <c r="M10" s="38"/>
      <c r="N10" s="38"/>
      <c r="O10" s="62"/>
      <c r="P10" s="52">
        <f>データ!$P$6</f>
        <v>98.85</v>
      </c>
      <c r="Q10" s="52"/>
      <c r="R10" s="52"/>
      <c r="S10" s="52"/>
      <c r="T10" s="52"/>
      <c r="U10" s="52"/>
      <c r="V10" s="52"/>
      <c r="W10" s="63">
        <f>データ!$Q$6</f>
        <v>0</v>
      </c>
      <c r="X10" s="63"/>
      <c r="Y10" s="63"/>
      <c r="Z10" s="63"/>
      <c r="AA10" s="63"/>
      <c r="AB10" s="63"/>
      <c r="AC10" s="63"/>
      <c r="AD10" s="2"/>
      <c r="AE10" s="2"/>
      <c r="AF10" s="2"/>
      <c r="AG10" s="2"/>
      <c r="AH10" s="2"/>
      <c r="AI10" s="2"/>
      <c r="AJ10" s="2"/>
      <c r="AK10" s="2"/>
      <c r="AL10" s="63">
        <f>データ!$U$6</f>
        <v>180325</v>
      </c>
      <c r="AM10" s="63"/>
      <c r="AN10" s="63"/>
      <c r="AO10" s="63"/>
      <c r="AP10" s="63"/>
      <c r="AQ10" s="63"/>
      <c r="AR10" s="63"/>
      <c r="AS10" s="63"/>
      <c r="AT10" s="37">
        <f>データ!$V$6</f>
        <v>893.94</v>
      </c>
      <c r="AU10" s="38"/>
      <c r="AV10" s="38"/>
      <c r="AW10" s="38"/>
      <c r="AX10" s="38"/>
      <c r="AY10" s="38"/>
      <c r="AZ10" s="38"/>
      <c r="BA10" s="38"/>
      <c r="BB10" s="52">
        <f>データ!$W$6</f>
        <v>201.72</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7"/>
      <c r="BM60" s="88"/>
      <c r="BN60" s="88"/>
      <c r="BO60" s="88"/>
      <c r="BP60" s="88"/>
      <c r="BQ60" s="88"/>
      <c r="BR60" s="88"/>
      <c r="BS60" s="88"/>
      <c r="BT60" s="88"/>
      <c r="BU60" s="88"/>
      <c r="BV60" s="88"/>
      <c r="BW60" s="88"/>
      <c r="BX60" s="88"/>
      <c r="BY60" s="88"/>
      <c r="BZ60" s="8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114</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eE0+/9oDKOoYFWYXT7IN1eYSwQlBBbpmtuQ2EPM70XGrr3HM7Jvb1P3RgR1dc/OGpjwSsJeQhxQABcNswGPoGw==" saltValue="EqpD5wwNHiycZKm/aCTC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128899</v>
      </c>
      <c r="D6" s="20">
        <f t="shared" si="3"/>
        <v>46</v>
      </c>
      <c r="E6" s="20">
        <f t="shared" si="3"/>
        <v>1</v>
      </c>
      <c r="F6" s="20">
        <f t="shared" si="3"/>
        <v>0</v>
      </c>
      <c r="G6" s="20">
        <f t="shared" si="3"/>
        <v>2</v>
      </c>
      <c r="H6" s="20" t="str">
        <f t="shared" si="3"/>
        <v>千葉県　南房総広域水道企業団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93.87</v>
      </c>
      <c r="P6" s="21">
        <f t="shared" si="3"/>
        <v>98.85</v>
      </c>
      <c r="Q6" s="21">
        <f t="shared" si="3"/>
        <v>0</v>
      </c>
      <c r="R6" s="21" t="str">
        <f t="shared" si="3"/>
        <v>-</v>
      </c>
      <c r="S6" s="21" t="str">
        <f t="shared" si="3"/>
        <v>-</v>
      </c>
      <c r="T6" s="21" t="str">
        <f t="shared" si="3"/>
        <v>-</v>
      </c>
      <c r="U6" s="21">
        <f t="shared" si="3"/>
        <v>180325</v>
      </c>
      <c r="V6" s="21">
        <f t="shared" si="3"/>
        <v>893.94</v>
      </c>
      <c r="W6" s="21">
        <f t="shared" si="3"/>
        <v>201.72</v>
      </c>
      <c r="X6" s="22">
        <f>IF(X7="",NA(),X7)</f>
        <v>110.41</v>
      </c>
      <c r="Y6" s="22">
        <f t="shared" ref="Y6:AG6" si="4">IF(Y7="",NA(),Y7)</f>
        <v>107.88</v>
      </c>
      <c r="Z6" s="22">
        <f t="shared" si="4"/>
        <v>110.72</v>
      </c>
      <c r="AA6" s="22">
        <f t="shared" si="4"/>
        <v>108.77</v>
      </c>
      <c r="AB6" s="22">
        <f t="shared" si="4"/>
        <v>103.65</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323.37</v>
      </c>
      <c r="AU6" s="22">
        <f t="shared" ref="AU6:BC6" si="6">IF(AU7="",NA(),AU7)</f>
        <v>384.68</v>
      </c>
      <c r="AV6" s="22">
        <f t="shared" si="6"/>
        <v>652.54</v>
      </c>
      <c r="AW6" s="22">
        <f t="shared" si="6"/>
        <v>705.57</v>
      </c>
      <c r="AX6" s="22">
        <f t="shared" si="6"/>
        <v>618.13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120.31</v>
      </c>
      <c r="BF6" s="22">
        <f t="shared" ref="BF6:BN6" si="7">IF(BF7="",NA(),BF7)</f>
        <v>109.92</v>
      </c>
      <c r="BG6" s="22">
        <f t="shared" si="7"/>
        <v>99.4</v>
      </c>
      <c r="BH6" s="22">
        <f t="shared" si="7"/>
        <v>85.5</v>
      </c>
      <c r="BI6" s="22">
        <f t="shared" si="7"/>
        <v>84.59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112.64</v>
      </c>
      <c r="BQ6" s="22">
        <f t="shared" ref="BQ6:BY6" si="8">IF(BQ7="",NA(),BQ7)</f>
        <v>109.92</v>
      </c>
      <c r="BR6" s="22">
        <f t="shared" si="8"/>
        <v>113.86</v>
      </c>
      <c r="BS6" s="22">
        <f t="shared" si="8"/>
        <v>111.69</v>
      </c>
      <c r="BT6" s="22">
        <f t="shared" si="8"/>
        <v>104.8</v>
      </c>
      <c r="BU6" s="22">
        <f t="shared" si="8"/>
        <v>112.83</v>
      </c>
      <c r="BV6" s="22">
        <f t="shared" si="8"/>
        <v>112.84</v>
      </c>
      <c r="BW6" s="22">
        <f t="shared" si="8"/>
        <v>110.77</v>
      </c>
      <c r="BX6" s="22">
        <f t="shared" si="8"/>
        <v>112.35</v>
      </c>
      <c r="BY6" s="22">
        <f t="shared" si="8"/>
        <v>106.47</v>
      </c>
      <c r="BZ6" s="21" t="str">
        <f>IF(BZ7="","",IF(BZ7="-","【-】","【"&amp;SUBSTITUTE(TEXT(BZ7,"#,##0.00"),"-","△")&amp;"】"))</f>
        <v>【106.47】</v>
      </c>
      <c r="CA6" s="22">
        <f>IF(CA7="",NA(),CA7)</f>
        <v>219.3</v>
      </c>
      <c r="CB6" s="22">
        <f t="shared" ref="CB6:CJ6" si="9">IF(CB7="",NA(),CB7)</f>
        <v>223.41</v>
      </c>
      <c r="CC6" s="22">
        <f t="shared" si="9"/>
        <v>211.59</v>
      </c>
      <c r="CD6" s="22">
        <f t="shared" si="9"/>
        <v>222.89</v>
      </c>
      <c r="CE6" s="22">
        <f t="shared" si="9"/>
        <v>229.1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74.13</v>
      </c>
      <c r="CM6" s="22">
        <f t="shared" ref="CM6:CU6" si="10">IF(CM7="",NA(),CM7)</f>
        <v>74.62</v>
      </c>
      <c r="CN6" s="22">
        <f t="shared" si="10"/>
        <v>76.290000000000006</v>
      </c>
      <c r="CO6" s="22">
        <f t="shared" si="10"/>
        <v>73.56</v>
      </c>
      <c r="CP6" s="22">
        <f t="shared" si="10"/>
        <v>76.55</v>
      </c>
      <c r="CQ6" s="22">
        <f t="shared" si="10"/>
        <v>61.77</v>
      </c>
      <c r="CR6" s="22">
        <f t="shared" si="10"/>
        <v>61.69</v>
      </c>
      <c r="CS6" s="22">
        <f t="shared" si="10"/>
        <v>62.26</v>
      </c>
      <c r="CT6" s="22">
        <f t="shared" si="10"/>
        <v>62.22</v>
      </c>
      <c r="CU6" s="22">
        <f t="shared" si="10"/>
        <v>61.45</v>
      </c>
      <c r="CV6" s="21" t="str">
        <f>IF(CV7="","",IF(CV7="-","【-】","【"&amp;SUBSTITUTE(TEXT(CV7,"#,##0.00"),"-","△")&amp;"】"))</f>
        <v>【61.45】</v>
      </c>
      <c r="CW6" s="22">
        <f>IF(CW7="",NA(),CW7)</f>
        <v>99.79</v>
      </c>
      <c r="CX6" s="22">
        <f t="shared" ref="CX6:DF6" si="11">IF(CX7="",NA(),CX7)</f>
        <v>99.78</v>
      </c>
      <c r="CY6" s="22">
        <f t="shared" si="11"/>
        <v>99.72</v>
      </c>
      <c r="CZ6" s="22">
        <f t="shared" si="11"/>
        <v>99.69</v>
      </c>
      <c r="DA6" s="22">
        <f t="shared" si="11"/>
        <v>99.77</v>
      </c>
      <c r="DB6" s="22">
        <f t="shared" si="11"/>
        <v>100.08</v>
      </c>
      <c r="DC6" s="22">
        <f t="shared" si="11"/>
        <v>100</v>
      </c>
      <c r="DD6" s="22">
        <f t="shared" si="11"/>
        <v>100.16</v>
      </c>
      <c r="DE6" s="22">
        <f t="shared" si="11"/>
        <v>100.28</v>
      </c>
      <c r="DF6" s="22">
        <f t="shared" si="11"/>
        <v>100.29</v>
      </c>
      <c r="DG6" s="21" t="str">
        <f>IF(DG7="","",IF(DG7="-","【-】","【"&amp;SUBSTITUTE(TEXT(DG7,"#,##0.00"),"-","△")&amp;"】"))</f>
        <v>【100.29】</v>
      </c>
      <c r="DH6" s="22">
        <f>IF(DH7="",NA(),DH7)</f>
        <v>55.26</v>
      </c>
      <c r="DI6" s="22">
        <f t="shared" ref="DI6:DQ6" si="12">IF(DI7="",NA(),DI7)</f>
        <v>55.66</v>
      </c>
      <c r="DJ6" s="22">
        <f t="shared" si="12"/>
        <v>57.2</v>
      </c>
      <c r="DK6" s="22">
        <f t="shared" si="12"/>
        <v>59.16</v>
      </c>
      <c r="DL6" s="22">
        <f t="shared" si="12"/>
        <v>60.12</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128899</v>
      </c>
      <c r="D7" s="24">
        <v>46</v>
      </c>
      <c r="E7" s="24">
        <v>1</v>
      </c>
      <c r="F7" s="24">
        <v>0</v>
      </c>
      <c r="G7" s="24">
        <v>2</v>
      </c>
      <c r="H7" s="24" t="s">
        <v>93</v>
      </c>
      <c r="I7" s="24" t="s">
        <v>94</v>
      </c>
      <c r="J7" s="24" t="s">
        <v>95</v>
      </c>
      <c r="K7" s="24" t="s">
        <v>96</v>
      </c>
      <c r="L7" s="24" t="s">
        <v>97</v>
      </c>
      <c r="M7" s="24" t="s">
        <v>98</v>
      </c>
      <c r="N7" s="25" t="s">
        <v>99</v>
      </c>
      <c r="O7" s="25">
        <v>93.87</v>
      </c>
      <c r="P7" s="25">
        <v>98.85</v>
      </c>
      <c r="Q7" s="25">
        <v>0</v>
      </c>
      <c r="R7" s="25" t="s">
        <v>99</v>
      </c>
      <c r="S7" s="25" t="s">
        <v>99</v>
      </c>
      <c r="T7" s="25" t="s">
        <v>99</v>
      </c>
      <c r="U7" s="25">
        <v>180325</v>
      </c>
      <c r="V7" s="25">
        <v>893.94</v>
      </c>
      <c r="W7" s="25">
        <v>201.72</v>
      </c>
      <c r="X7" s="25">
        <v>110.41</v>
      </c>
      <c r="Y7" s="25">
        <v>107.88</v>
      </c>
      <c r="Z7" s="25">
        <v>110.72</v>
      </c>
      <c r="AA7" s="25">
        <v>108.77</v>
      </c>
      <c r="AB7" s="25">
        <v>103.65</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323.37</v>
      </c>
      <c r="AU7" s="25">
        <v>384.68</v>
      </c>
      <c r="AV7" s="25">
        <v>652.54</v>
      </c>
      <c r="AW7" s="25">
        <v>705.57</v>
      </c>
      <c r="AX7" s="25">
        <v>618.13</v>
      </c>
      <c r="AY7" s="25">
        <v>258.49</v>
      </c>
      <c r="AZ7" s="25">
        <v>271.10000000000002</v>
      </c>
      <c r="BA7" s="25">
        <v>284.45</v>
      </c>
      <c r="BB7" s="25">
        <v>309.23</v>
      </c>
      <c r="BC7" s="25">
        <v>313.43</v>
      </c>
      <c r="BD7" s="25">
        <v>313.43</v>
      </c>
      <c r="BE7" s="25">
        <v>120.31</v>
      </c>
      <c r="BF7" s="25">
        <v>109.92</v>
      </c>
      <c r="BG7" s="25">
        <v>99.4</v>
      </c>
      <c r="BH7" s="25">
        <v>85.5</v>
      </c>
      <c r="BI7" s="25">
        <v>84.59</v>
      </c>
      <c r="BJ7" s="25">
        <v>290.31</v>
      </c>
      <c r="BK7" s="25">
        <v>272.95999999999998</v>
      </c>
      <c r="BL7" s="25">
        <v>260.95999999999998</v>
      </c>
      <c r="BM7" s="25">
        <v>240.07</v>
      </c>
      <c r="BN7" s="25">
        <v>224.81</v>
      </c>
      <c r="BO7" s="25">
        <v>224.81</v>
      </c>
      <c r="BP7" s="25">
        <v>112.64</v>
      </c>
      <c r="BQ7" s="25">
        <v>109.92</v>
      </c>
      <c r="BR7" s="25">
        <v>113.86</v>
      </c>
      <c r="BS7" s="25">
        <v>111.69</v>
      </c>
      <c r="BT7" s="25">
        <v>104.8</v>
      </c>
      <c r="BU7" s="25">
        <v>112.83</v>
      </c>
      <c r="BV7" s="25">
        <v>112.84</v>
      </c>
      <c r="BW7" s="25">
        <v>110.77</v>
      </c>
      <c r="BX7" s="25">
        <v>112.35</v>
      </c>
      <c r="BY7" s="25">
        <v>106.47</v>
      </c>
      <c r="BZ7" s="25">
        <v>106.47</v>
      </c>
      <c r="CA7" s="25">
        <v>219.3</v>
      </c>
      <c r="CB7" s="25">
        <v>223.41</v>
      </c>
      <c r="CC7" s="25">
        <v>211.59</v>
      </c>
      <c r="CD7" s="25">
        <v>222.89</v>
      </c>
      <c r="CE7" s="25">
        <v>229.1</v>
      </c>
      <c r="CF7" s="25">
        <v>73.86</v>
      </c>
      <c r="CG7" s="25">
        <v>73.849999999999994</v>
      </c>
      <c r="CH7" s="25">
        <v>73.180000000000007</v>
      </c>
      <c r="CI7" s="25">
        <v>73.05</v>
      </c>
      <c r="CJ7" s="25">
        <v>77.53</v>
      </c>
      <c r="CK7" s="25">
        <v>77.53</v>
      </c>
      <c r="CL7" s="25">
        <v>74.13</v>
      </c>
      <c r="CM7" s="25">
        <v>74.62</v>
      </c>
      <c r="CN7" s="25">
        <v>76.290000000000006</v>
      </c>
      <c r="CO7" s="25">
        <v>73.56</v>
      </c>
      <c r="CP7" s="25">
        <v>76.55</v>
      </c>
      <c r="CQ7" s="25">
        <v>61.77</v>
      </c>
      <c r="CR7" s="25">
        <v>61.69</v>
      </c>
      <c r="CS7" s="25">
        <v>62.26</v>
      </c>
      <c r="CT7" s="25">
        <v>62.22</v>
      </c>
      <c r="CU7" s="25">
        <v>61.45</v>
      </c>
      <c r="CV7" s="25">
        <v>61.45</v>
      </c>
      <c r="CW7" s="25">
        <v>99.79</v>
      </c>
      <c r="CX7" s="25">
        <v>99.78</v>
      </c>
      <c r="CY7" s="25">
        <v>99.72</v>
      </c>
      <c r="CZ7" s="25">
        <v>99.69</v>
      </c>
      <c r="DA7" s="25">
        <v>99.77</v>
      </c>
      <c r="DB7" s="25">
        <v>100.08</v>
      </c>
      <c r="DC7" s="25">
        <v>100</v>
      </c>
      <c r="DD7" s="25">
        <v>100.16</v>
      </c>
      <c r="DE7" s="25">
        <v>100.28</v>
      </c>
      <c r="DF7" s="25">
        <v>100.29</v>
      </c>
      <c r="DG7" s="25">
        <v>100.29</v>
      </c>
      <c r="DH7" s="25">
        <v>55.26</v>
      </c>
      <c r="DI7" s="25">
        <v>55.66</v>
      </c>
      <c r="DJ7" s="25">
        <v>57.2</v>
      </c>
      <c r="DK7" s="25">
        <v>59.16</v>
      </c>
      <c r="DL7" s="25">
        <v>60.12</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2024-01-24T23:35:41Z</cp:lastPrinted>
  <dcterms:created xsi:type="dcterms:W3CDTF">2023-12-05T00:52:07Z</dcterms:created>
  <dcterms:modified xsi:type="dcterms:W3CDTF">2024-02-16T06:06:53Z</dcterms:modified>
  <cp:category/>
</cp:coreProperties>
</file>