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1_水道事業\"/>
    </mc:Choice>
  </mc:AlternateContent>
  <xr:revisionPtr revIDLastSave="0" documentId="13_ncr:1_{B89F4B87-63DA-43CF-9DB9-2F8651B3FB5C}" xr6:coauthVersionLast="47" xr6:coauthVersionMax="47" xr10:uidLastSave="{00000000-0000-0000-0000-000000000000}"/>
  <workbookProtection workbookAlgorithmName="SHA-512" workbookHashValue="wrJd37H7MHiWZ6CRUquwMyZaw/PGArXySX61zQOuscojh2MbwGD9+aX1xvbRQ3ULz7H6+O7vIZIb0AGBbwCnVg==" workbookSaltValue="7ugvDgK2uXOMAlEn5MJZzA=="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I10" i="4" s="1"/>
  <c r="N6" i="5"/>
  <c r="M6" i="5"/>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I85" i="4"/>
  <c r="G85" i="4"/>
  <c r="F85" i="4"/>
  <c r="BB10" i="4"/>
  <c r="AT10" i="4"/>
  <c r="AL10" i="4"/>
  <c r="B10" i="4"/>
  <c r="BB8" i="4"/>
  <c r="AT8" i="4"/>
  <c r="AL8" i="4"/>
  <c r="AD8" i="4"/>
  <c r="W8" i="4"/>
  <c r="P8" i="4"/>
  <c r="B6" i="4"/>
</calcChain>
</file>

<file path=xl/sharedStrings.xml><?xml version="1.0" encoding="utf-8"?>
<sst xmlns="http://schemas.openxmlformats.org/spreadsheetml/2006/main" count="231" uniqueCount="114">
  <si>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</si>
  <si>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</si>
  <si>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</si>
  <si>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</si>
  <si>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</si>
  <si>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</si>
  <si>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</si>
  <si>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</si>
  <si>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</si>
  <si>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</si>
  <si>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</si>
  <si>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</si>
  <si>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</si>
  <si>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</si>
  <si>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</si>
  <si>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</si>
  <si>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</si>
  <si>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</si>
  <si>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</si>
  <si>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</si>
  <si>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</si>
  <si>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</si>
  <si>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</si>
  <si>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</si>
  <si>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</si>
  <si>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</si>
  <si>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</si>
  <si>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</si>
  <si>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</si>
  <si>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</si>
  <si>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</si>
  <si>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</si>
  <si>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</si>
  <si>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</si>
  <si>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</si>
  <si>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</si>
  <si>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</si>
  <si>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</si>
  <si>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</si>
  <si>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</si>
  <si>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</si>
  <si>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</si>
  <si>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</si>
  <si>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</si>
  <si>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</si>
  <si>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</si>
  <si>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</si>
  <si>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</si>
  <si>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</si>
  <si>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</si>
  <si>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</si>
  <si>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</si>
  <si>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</si>
  <si>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</si>
  <si>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</si>
  <si>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</si>
  <si>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</si>
  <si>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</si>
  <si>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</si>
  <si>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</si>
  <si>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</si>
  <si>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</si>
  <si>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</si>
  <si>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</si>
  <si>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</si>
  <si>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</si>
  <si>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</si>
  <si>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</si>
  <si>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</si>
  <si>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</si>
  <si>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</si>
  <si>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</si>
  <si>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</si>
  <si>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</si>
  <si>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</si>
  <si>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</si>
  <si>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</si>
  <si>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</si>
  <si>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</si>
  <si>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</si>
  <si>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</si>
  <si>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</si>
  <si>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</si>
  <si>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</si>
  <si>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</si>
  <si>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</si>
  <si>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</si>
  <si>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</si>
  <si>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</si>
  <si>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</si>
  <si>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</si>
  <si>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</si>
  <si>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</si>
  <si>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山武郡市広域水道企業団</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</si>
  <si>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</si>
  <si>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</si>
  <si>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</si>
  <si>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</si>
  <si>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</si>
  <si>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</si>
  <si>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</si>
  <si>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</si>
  <si>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</si>
  <si>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</si>
  <si>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</si>
  <si>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</si>
  <si>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</si>
  <si>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</si>
  <si>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</si>
  <si>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</si>
  <si>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</si>
  <si>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①有形固定資産減価償却率は、法定耐用年数に近い水道施設が多く、全国平均、類似団体平均値を上回っている。そのため、延命を主体とした水道施設の改修や、配水管の更新を計画的に実施している。
②管路経年化率は、創設時に布設した配水管が法定耐用年数を超え、全国平均、類似団体平均値を上回っており、今後も上昇傾向にある。
③管路更新率については、全国平均、類似団体平均値を下回っている。法定耐用年数を迎える配水管が増加することから、更新率を上げていくよう今後も検討が必要である。
</t>
    <phoneticPr fontId="4"/>
  </si>
  <si>
    <r>
      <rPr>
        <u/>
        <sz val="9"/>
        <color theme="1"/>
        <rFont val="ＭＳ ゴシック"/>
        <family val="3"/>
        <charset val="128"/>
      </rPr>
      <t>経営の健全性</t>
    </r>
    <r>
      <rPr>
        <sz val="9"/>
        <color theme="1"/>
        <rFont val="ＭＳ ゴシック"/>
        <family val="3"/>
        <charset val="128"/>
      </rPr>
      <t xml:space="preserve">
　給水収益で経常費用を賄えていないことから料金回収率が低い状況にあるが、山武水道を含む九十九里地域では良質で豊富な水源が無いため遠く利根川に水源を求めていることから、県内の多くの地域での用水供給料金より割高となり水道料金を押し上げる要因となっている。このため、構成市町や千葉県から補助金を受け水道料金を抑制している状況である。
　今後、千葉県が進めている用水供給事業の統合・広域化が実現し、用水供給料金が大幅に引き下げられれば経営の健全化に繋がるとされていることから、その協議状況を注視するとともに末端給水事業体の統合・広域化についても検討していく。
</t>
    </r>
    <r>
      <rPr>
        <u/>
        <sz val="9"/>
        <color theme="1"/>
        <rFont val="ＭＳ ゴシック"/>
        <family val="3"/>
        <charset val="128"/>
      </rPr>
      <t>経営の効率性</t>
    </r>
    <r>
      <rPr>
        <sz val="9"/>
        <color theme="1"/>
        <rFont val="ＭＳ ゴシック"/>
        <family val="3"/>
        <charset val="128"/>
      </rPr>
      <t xml:space="preserve">
　施設利用率は高い状態を維持しながら、計画的な配水管の更新により有収率の向上を目指す。
</t>
    </r>
    <r>
      <rPr>
        <u/>
        <sz val="9"/>
        <color theme="1"/>
        <rFont val="ＭＳ ゴシック"/>
        <family val="3"/>
        <charset val="128"/>
      </rPr>
      <t>老朽化の状況</t>
    </r>
    <r>
      <rPr>
        <sz val="9"/>
        <color theme="1"/>
        <rFont val="ＭＳ ゴシック"/>
        <family val="3"/>
        <charset val="128"/>
      </rPr>
      <t xml:space="preserve">
　創設期に整備した多くの水道施設が老朽化しているので、計画的な更新を進めている。
</t>
    </r>
    <rPh sb="275" eb="277">
      <t>ケントウ</t>
    </rPh>
    <phoneticPr fontId="4"/>
  </si>
  <si>
    <t xml:space="preserve">①経常収支比率は、全国平均、類似団体平均値を下回っているが従来から事業の効率的運営に努めてきた結果、100％を上回っていることから良好といえる。
②累積欠損金比率は、0％であることから良好といえる。
③流動比率は、全国平均、類似団体平均値を上回っており、1年以内の債務に対する支払能力は良好といえる。
④企業債残高対給水収益比率は、全国平均、類似団体平均値を大幅に下回っていることから良好といえる。
⑤料金回収率は、全国平均、類似団体平均値を下回っており、水道事業費用を給水収益だけでは賄えないため構成市町や千葉県からの高料金対策補助金により収入を確保している。
⑥給水原価が全国平均、類似団体平均値を上回っている主な要因は、水源に乏しい地域特性によって水源開発に多額の投資を行ってきた関係で受水費が他の地域より割高となっているためである。
⑦施設利用率は、全国平均、類似団体平均値を上回っており効率的に施設が利用されているといえる。
⑧有収率は、全国平均、類似団体平均値を下回っているが、その主な要因は、漏水件数の増加等によるものである。そのため、配水管の漏水を早期に発見・修繕しながら計画的に更新することで有収率を向上させる取組を進めてい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</si>
</sst>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u/>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0.48</c:v>
                </c:pt>
                <c:pt idx="1">
                  <c:v>0.37</c:v>
                </c:pt>
                <c:pt idx="2">
                  <c:v>0.57999999999999996</c:v>
                </c:pt>
                <c:pt idx="3">
                  <c:v>0.56000000000000005</c:v>
                </c:pt>
                <c:pt idx="4">
                  <c:v>0.61</c:v>
                </c:pt>
              </c:numCache>
            </c:numRef>
          </c:val>
          <c:extLst>
            <c:ext xmlns:c16="http://schemas.microsoft.com/office/drawing/2014/chart" uri="{C3380CC4-5D6E-409C-BE32-E72D297353CC}">
              <c16:uniqueId val="{00000000-31C3-408F-BC76-5B63FA70DCD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31C3-408F-BC76-5B63FA70DCD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110.55</c:v>
                </c:pt>
                <c:pt idx="1">
                  <c:v>107.52</c:v>
                </c:pt>
                <c:pt idx="2">
                  <c:v>109.71</c:v>
                </c:pt>
                <c:pt idx="3">
                  <c:v>106</c:v>
                </c:pt>
                <c:pt idx="4">
                  <c:v>102.85</c:v>
                </c:pt>
              </c:numCache>
            </c:numRef>
          </c:val>
          <c:extLst>
            <c:ext xmlns:c16="http://schemas.microsoft.com/office/drawing/2014/chart" uri="{C3380CC4-5D6E-409C-BE32-E72D297353CC}">
              <c16:uniqueId val="{00000000-A24E-47B2-80D3-C07FCC011D6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A24E-47B2-80D3-C07FCC011D6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53.05</c:v>
                </c:pt>
                <c:pt idx="1">
                  <c:v>53.33</c:v>
                </c:pt>
                <c:pt idx="2">
                  <c:v>52.93</c:v>
                </c:pt>
                <c:pt idx="3">
                  <c:v>52.13</c:v>
                </c:pt>
                <c:pt idx="4">
                  <c:v>52.16</c:v>
                </c:pt>
              </c:numCache>
            </c:numRef>
          </c:val>
          <c:extLst>
            <c:ext xmlns:c16="http://schemas.microsoft.com/office/drawing/2014/chart" uri="{C3380CC4-5D6E-409C-BE32-E72D297353CC}">
              <c16:uniqueId val="{00000000-BFBC-417D-8C88-FFED8374DF8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BFBC-417D-8C88-FFED8374DF8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28.5</c:v>
                </c:pt>
                <c:pt idx="1">
                  <c:v>35.369999999999997</c:v>
                </c:pt>
                <c:pt idx="2">
                  <c:v>38.29</c:v>
                </c:pt>
                <c:pt idx="3">
                  <c:v>39.24</c:v>
                </c:pt>
                <c:pt idx="4">
                  <c:v>40.159999999999997</c:v>
                </c:pt>
              </c:numCache>
            </c:numRef>
          </c:val>
          <c:extLst>
            <c:ext xmlns:c16="http://schemas.microsoft.com/office/drawing/2014/chart" uri="{C3380CC4-5D6E-409C-BE32-E72D297353CC}">
              <c16:uniqueId val="{00000000-D9DB-4710-9F9D-17C6A0A8938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D9DB-4710-9F9D-17C6A0A8938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82-4842-AFE4-A897F7C864B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8182-4842-AFE4-A897F7C864B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1058.58</c:v>
                </c:pt>
                <c:pt idx="1">
                  <c:v>840.47</c:v>
                </c:pt>
                <c:pt idx="2">
                  <c:v>751.1</c:v>
                </c:pt>
                <c:pt idx="3">
                  <c:v>875.38</c:v>
                </c:pt>
                <c:pt idx="4">
                  <c:v>450.7</c:v>
                </c:pt>
              </c:numCache>
            </c:numRef>
          </c:val>
          <c:extLst>
            <c:ext xmlns:c16="http://schemas.microsoft.com/office/drawing/2014/chart" uri="{C3380CC4-5D6E-409C-BE32-E72D297353CC}">
              <c16:uniqueId val="{00000000-3BF4-4B16-899B-616F2115CC7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3BF4-4B16-899B-616F2115CC7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26.63</c:v>
                </c:pt>
                <c:pt idx="1">
                  <c:v>24.88</c:v>
                </c:pt>
                <c:pt idx="2">
                  <c:v>28.9</c:v>
                </c:pt>
                <c:pt idx="3">
                  <c:v>38.299999999999997</c:v>
                </c:pt>
                <c:pt idx="4">
                  <c:v>46.12</c:v>
                </c:pt>
              </c:numCache>
            </c:numRef>
          </c:val>
          <c:extLst>
            <c:ext xmlns:c16="http://schemas.microsoft.com/office/drawing/2014/chart" uri="{C3380CC4-5D6E-409C-BE32-E72D297353CC}">
              <c16:uniqueId val="{00000000-0DB0-4290-9E7E-DA845698A6C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0DB0-4290-9E7E-DA845698A6C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90.79</c:v>
                </c:pt>
                <c:pt idx="1">
                  <c:v>90.19</c:v>
                </c:pt>
                <c:pt idx="2">
                  <c:v>93.21</c:v>
                </c:pt>
                <c:pt idx="3">
                  <c:v>89.66</c:v>
                </c:pt>
                <c:pt idx="4">
                  <c:v>85.42</c:v>
                </c:pt>
              </c:numCache>
            </c:numRef>
          </c:val>
          <c:extLst>
            <c:ext xmlns:c16="http://schemas.microsoft.com/office/drawing/2014/chart" uri="{C3380CC4-5D6E-409C-BE32-E72D297353CC}">
              <c16:uniqueId val="{00000000-AAE8-400B-B8BC-91DEA26B4E1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AAE8-400B-B8BC-91DEA26B4E1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256.32</c:v>
                </c:pt>
                <c:pt idx="1">
                  <c:v>258.77999999999997</c:v>
                </c:pt>
                <c:pt idx="2">
                  <c:v>249.24</c:v>
                </c:pt>
                <c:pt idx="3">
                  <c:v>259.67</c:v>
                </c:pt>
                <c:pt idx="4">
                  <c:v>273.5</c:v>
                </c:pt>
              </c:numCache>
            </c:numRef>
          </c:val>
          <c:extLst>
            <c:ext xmlns:c16="http://schemas.microsoft.com/office/drawing/2014/chart" uri="{C3380CC4-5D6E-409C-BE32-E72D297353CC}">
              <c16:uniqueId val="{00000000-14C1-415B-9B25-026F4BBAF82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14C1-415B-9B25-026F4BBAF82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88.24</c:v>
                </c:pt>
                <c:pt idx="1">
                  <c:v>82.38</c:v>
                </c:pt>
                <c:pt idx="2">
                  <c:v>89.38</c:v>
                </c:pt>
                <c:pt idx="3">
                  <c:v>89.41</c:v>
                </c:pt>
                <c:pt idx="4">
                  <c:v>87.95</c:v>
                </c:pt>
              </c:numCache>
            </c:numRef>
          </c:val>
          <c:extLst>
            <c:ext xmlns:c16="http://schemas.microsoft.com/office/drawing/2014/chart" uri="{C3380CC4-5D6E-409C-BE32-E72D297353CC}">
              <c16:uniqueId val="{00000000-F66D-4AC5-A5D7-21F797E4B7A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F66D-4AC5-A5D7-21F797E4B7A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90.08</c:v>
                </c:pt>
                <c:pt idx="1">
                  <c:v>87.74</c:v>
                </c:pt>
                <c:pt idx="2">
                  <c:v>89.28</c:v>
                </c:pt>
                <c:pt idx="3">
                  <c:v>88.67</c:v>
                </c:pt>
                <c:pt idx="4">
                  <c:v>88.97</c:v>
                </c:pt>
              </c:numCache>
            </c:numRef>
          </c:val>
          <c:extLst>
            <c:ext xmlns:c16="http://schemas.microsoft.com/office/drawing/2014/chart" uri="{C3380CC4-5D6E-409C-BE32-E72D297353CC}">
              <c16:uniqueId val="{00000000-BC74-4FB5-8B8B-8294F471C79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BC74-4FB5-8B8B-8294F471C79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千葉県　山武郡市広域水道企業団</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自治体職員</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91.6</v>
      </c>
      <c r="J10" s="47"/>
      <c r="K10" s="47"/>
      <c r="L10" s="47"/>
      <c r="M10" s="47"/>
      <c r="N10" s="47"/>
      <c r="O10" s="81"/>
      <c r="P10" s="48">
        <f>データ!$P$6</f>
        <v>91.35</v>
      </c>
      <c r="Q10" s="48"/>
      <c r="R10" s="48"/>
      <c r="S10" s="48"/>
      <c r="T10" s="48"/>
      <c r="U10" s="48"/>
      <c r="V10" s="48"/>
      <c r="W10" s="45">
        <f>データ!$Q$6</f>
        <v>4306</v>
      </c>
      <c r="X10" s="45"/>
      <c r="Y10" s="45"/>
      <c r="Z10" s="45"/>
      <c r="AA10" s="45"/>
      <c r="AB10" s="45"/>
      <c r="AC10" s="45"/>
      <c r="AD10" s="2"/>
      <c r="AE10" s="2"/>
      <c r="AF10" s="2"/>
      <c r="AG10" s="2"/>
      <c r="AH10" s="2"/>
      <c r="AI10" s="2"/>
      <c r="AJ10" s="2"/>
      <c r="AK10" s="2"/>
      <c r="AL10" s="45">
        <f>データ!$U$6</f>
        <v>151283</v>
      </c>
      <c r="AM10" s="45"/>
      <c r="AN10" s="45"/>
      <c r="AO10" s="45"/>
      <c r="AP10" s="45"/>
      <c r="AQ10" s="45"/>
      <c r="AR10" s="45"/>
      <c r="AS10" s="45"/>
      <c r="AT10" s="46">
        <f>データ!$V$6</f>
        <v>299.93</v>
      </c>
      <c r="AU10" s="47"/>
      <c r="AV10" s="47"/>
      <c r="AW10" s="47"/>
      <c r="AX10" s="47"/>
      <c r="AY10" s="47"/>
      <c r="AZ10" s="47"/>
      <c r="BA10" s="47"/>
      <c r="BB10" s="48">
        <f>データ!$W$6</f>
        <v>504.39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113</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111</v>
      </c>
      <c r="BM47" s="83"/>
      <c r="BN47" s="83"/>
      <c r="BO47" s="83"/>
      <c r="BP47" s="83"/>
      <c r="BQ47" s="83"/>
      <c r="BR47" s="83"/>
      <c r="BS47" s="83"/>
      <c r="BT47" s="83"/>
      <c r="BU47" s="83"/>
      <c r="BV47" s="83"/>
      <c r="BW47" s="83"/>
      <c r="BX47" s="83"/>
      <c r="BY47" s="83"/>
      <c r="BZ47" s="8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Oyql6+ZJMYEnGAZBmr8VwbZDB2b/9QlZ/TqoR3wC+w2Pswz71LWL7Dxv0rsIX1x6nm2nmxcn7HH7K+qg2Z264g==" saltValue="+yIwggsAuFHhgjNz+3ay/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128805</v>
      </c>
      <c r="D6" s="20">
        <f t="shared" si="3"/>
        <v>46</v>
      </c>
      <c r="E6" s="20">
        <f t="shared" si="3"/>
        <v>1</v>
      </c>
      <c r="F6" s="20">
        <f t="shared" si="3"/>
        <v>0</v>
      </c>
      <c r="G6" s="20">
        <f t="shared" si="3"/>
        <v>1</v>
      </c>
      <c r="H6" s="20" t="str">
        <f t="shared" si="3"/>
        <v>千葉県　山武郡市広域水道企業団</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91.6</v>
      </c>
      <c r="P6" s="21">
        <f t="shared" si="3"/>
        <v>91.35</v>
      </c>
      <c r="Q6" s="21">
        <f t="shared" si="3"/>
        <v>4306</v>
      </c>
      <c r="R6" s="21" t="str">
        <f t="shared" si="3"/>
        <v>-</v>
      </c>
      <c r="S6" s="21" t="str">
        <f t="shared" si="3"/>
        <v>-</v>
      </c>
      <c r="T6" s="21" t="str">
        <f t="shared" si="3"/>
        <v>-</v>
      </c>
      <c r="U6" s="21">
        <f t="shared" si="3"/>
        <v>151283</v>
      </c>
      <c r="V6" s="21">
        <f t="shared" si="3"/>
        <v>299.93</v>
      </c>
      <c r="W6" s="21">
        <f t="shared" si="3"/>
        <v>504.39</v>
      </c>
      <c r="X6" s="22">
        <f>IF(X7="",NA(),X7)</f>
        <v>110.55</v>
      </c>
      <c r="Y6" s="22">
        <f t="shared" ref="Y6:AG6" si="4">IF(Y7="",NA(),Y7)</f>
        <v>107.52</v>
      </c>
      <c r="Z6" s="22">
        <f t="shared" si="4"/>
        <v>109.71</v>
      </c>
      <c r="AA6" s="22">
        <f t="shared" si="4"/>
        <v>106</v>
      </c>
      <c r="AB6" s="22">
        <f t="shared" si="4"/>
        <v>102.85</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1058.58</v>
      </c>
      <c r="AU6" s="22">
        <f t="shared" ref="AU6:BC6" si="6">IF(AU7="",NA(),AU7)</f>
        <v>840.47</v>
      </c>
      <c r="AV6" s="22">
        <f t="shared" si="6"/>
        <v>751.1</v>
      </c>
      <c r="AW6" s="22">
        <f t="shared" si="6"/>
        <v>875.38</v>
      </c>
      <c r="AX6" s="22">
        <f t="shared" si="6"/>
        <v>450.7</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26.63</v>
      </c>
      <c r="BF6" s="22">
        <f t="shared" ref="BF6:BN6" si="7">IF(BF7="",NA(),BF7)</f>
        <v>24.88</v>
      </c>
      <c r="BG6" s="22">
        <f t="shared" si="7"/>
        <v>28.9</v>
      </c>
      <c r="BH6" s="22">
        <f t="shared" si="7"/>
        <v>38.299999999999997</v>
      </c>
      <c r="BI6" s="22">
        <f t="shared" si="7"/>
        <v>46.12</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90.79</v>
      </c>
      <c r="BQ6" s="22">
        <f t="shared" ref="BQ6:BY6" si="8">IF(BQ7="",NA(),BQ7)</f>
        <v>90.19</v>
      </c>
      <c r="BR6" s="22">
        <f t="shared" si="8"/>
        <v>93.21</v>
      </c>
      <c r="BS6" s="22">
        <f t="shared" si="8"/>
        <v>89.66</v>
      </c>
      <c r="BT6" s="22">
        <f t="shared" si="8"/>
        <v>85.42</v>
      </c>
      <c r="BU6" s="22">
        <f t="shared" si="8"/>
        <v>104.84</v>
      </c>
      <c r="BV6" s="22">
        <f t="shared" si="8"/>
        <v>106.11</v>
      </c>
      <c r="BW6" s="22">
        <f t="shared" si="8"/>
        <v>103.75</v>
      </c>
      <c r="BX6" s="22">
        <f t="shared" si="8"/>
        <v>105.3</v>
      </c>
      <c r="BY6" s="22">
        <f t="shared" si="8"/>
        <v>99.41</v>
      </c>
      <c r="BZ6" s="21" t="str">
        <f>IF(BZ7="","",IF(BZ7="-","【-】","【"&amp;SUBSTITUTE(TEXT(BZ7,"#,##0.00"),"-","△")&amp;"】"))</f>
        <v>【97.47】</v>
      </c>
      <c r="CA6" s="22">
        <f>IF(CA7="",NA(),CA7)</f>
        <v>256.32</v>
      </c>
      <c r="CB6" s="22">
        <f t="shared" ref="CB6:CJ6" si="9">IF(CB7="",NA(),CB7)</f>
        <v>258.77999999999997</v>
      </c>
      <c r="CC6" s="22">
        <f t="shared" si="9"/>
        <v>249.24</v>
      </c>
      <c r="CD6" s="22">
        <f t="shared" si="9"/>
        <v>259.67</v>
      </c>
      <c r="CE6" s="22">
        <f t="shared" si="9"/>
        <v>273.5</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88.24</v>
      </c>
      <c r="CM6" s="22">
        <f t="shared" ref="CM6:CU6" si="10">IF(CM7="",NA(),CM7)</f>
        <v>82.38</v>
      </c>
      <c r="CN6" s="22">
        <f t="shared" si="10"/>
        <v>89.38</v>
      </c>
      <c r="CO6" s="22">
        <f t="shared" si="10"/>
        <v>89.41</v>
      </c>
      <c r="CP6" s="22">
        <f t="shared" si="10"/>
        <v>87.95</v>
      </c>
      <c r="CQ6" s="22">
        <f t="shared" si="10"/>
        <v>62.32</v>
      </c>
      <c r="CR6" s="22">
        <f t="shared" si="10"/>
        <v>61.71</v>
      </c>
      <c r="CS6" s="22">
        <f t="shared" si="10"/>
        <v>63.12</v>
      </c>
      <c r="CT6" s="22">
        <f t="shared" si="10"/>
        <v>62.57</v>
      </c>
      <c r="CU6" s="22">
        <f t="shared" si="10"/>
        <v>61.56</v>
      </c>
      <c r="CV6" s="21" t="str">
        <f>IF(CV7="","",IF(CV7="-","【-】","【"&amp;SUBSTITUTE(TEXT(CV7,"#,##0.00"),"-","△")&amp;"】"))</f>
        <v>【59.97】</v>
      </c>
      <c r="CW6" s="22">
        <f>IF(CW7="",NA(),CW7)</f>
        <v>90.08</v>
      </c>
      <c r="CX6" s="22">
        <f t="shared" ref="CX6:DF6" si="11">IF(CX7="",NA(),CX7)</f>
        <v>87.74</v>
      </c>
      <c r="CY6" s="22">
        <f t="shared" si="11"/>
        <v>89.28</v>
      </c>
      <c r="CZ6" s="22">
        <f t="shared" si="11"/>
        <v>88.67</v>
      </c>
      <c r="DA6" s="22">
        <f t="shared" si="11"/>
        <v>88.97</v>
      </c>
      <c r="DB6" s="22">
        <f t="shared" si="11"/>
        <v>90.19</v>
      </c>
      <c r="DC6" s="22">
        <f t="shared" si="11"/>
        <v>90.03</v>
      </c>
      <c r="DD6" s="22">
        <f t="shared" si="11"/>
        <v>90.09</v>
      </c>
      <c r="DE6" s="22">
        <f t="shared" si="11"/>
        <v>90.21</v>
      </c>
      <c r="DF6" s="22">
        <f t="shared" si="11"/>
        <v>90.11</v>
      </c>
      <c r="DG6" s="21" t="str">
        <f>IF(DG7="","",IF(DG7="-","【-】","【"&amp;SUBSTITUTE(TEXT(DG7,"#,##0.00"),"-","△")&amp;"】"))</f>
        <v>【89.76】</v>
      </c>
      <c r="DH6" s="22">
        <f>IF(DH7="",NA(),DH7)</f>
        <v>53.05</v>
      </c>
      <c r="DI6" s="22">
        <f t="shared" ref="DI6:DQ6" si="12">IF(DI7="",NA(),DI7)</f>
        <v>53.33</v>
      </c>
      <c r="DJ6" s="22">
        <f t="shared" si="12"/>
        <v>52.93</v>
      </c>
      <c r="DK6" s="22">
        <f t="shared" si="12"/>
        <v>52.13</v>
      </c>
      <c r="DL6" s="22">
        <f t="shared" si="12"/>
        <v>52.16</v>
      </c>
      <c r="DM6" s="22">
        <f t="shared" si="12"/>
        <v>48.86</v>
      </c>
      <c r="DN6" s="22">
        <f t="shared" si="12"/>
        <v>49.6</v>
      </c>
      <c r="DO6" s="22">
        <f t="shared" si="12"/>
        <v>50.31</v>
      </c>
      <c r="DP6" s="22">
        <f t="shared" si="12"/>
        <v>50.74</v>
      </c>
      <c r="DQ6" s="22">
        <f t="shared" si="12"/>
        <v>51.49</v>
      </c>
      <c r="DR6" s="21" t="str">
        <f>IF(DR7="","",IF(DR7="-","【-】","【"&amp;SUBSTITUTE(TEXT(DR7,"#,##0.00"),"-","△")&amp;"】"))</f>
        <v>【51.51】</v>
      </c>
      <c r="DS6" s="22">
        <f>IF(DS7="",NA(),DS7)</f>
        <v>28.5</v>
      </c>
      <c r="DT6" s="22">
        <f t="shared" ref="DT6:EB6" si="13">IF(DT7="",NA(),DT7)</f>
        <v>35.369999999999997</v>
      </c>
      <c r="DU6" s="22">
        <f t="shared" si="13"/>
        <v>38.29</v>
      </c>
      <c r="DV6" s="22">
        <f t="shared" si="13"/>
        <v>39.24</v>
      </c>
      <c r="DW6" s="22">
        <f t="shared" si="13"/>
        <v>40.159999999999997</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0.48</v>
      </c>
      <c r="EE6" s="22">
        <f t="shared" ref="EE6:EM6" si="14">IF(EE7="",NA(),EE7)</f>
        <v>0.37</v>
      </c>
      <c r="EF6" s="22">
        <f t="shared" si="14"/>
        <v>0.57999999999999996</v>
      </c>
      <c r="EG6" s="22">
        <f t="shared" si="14"/>
        <v>0.56000000000000005</v>
      </c>
      <c r="EH6" s="22">
        <f t="shared" si="14"/>
        <v>0.61</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15">
      <c r="A7" s="15"/>
      <c r="B7" s="24">
        <v>2022</v>
      </c>
      <c r="C7" s="24">
        <v>128805</v>
      </c>
      <c r="D7" s="24">
        <v>46</v>
      </c>
      <c r="E7" s="24">
        <v>1</v>
      </c>
      <c r="F7" s="24">
        <v>0</v>
      </c>
      <c r="G7" s="24">
        <v>1</v>
      </c>
      <c r="H7" s="24" t="s">
        <v>93</v>
      </c>
      <c r="I7" s="24" t="s">
        <v>94</v>
      </c>
      <c r="J7" s="24" t="s">
        <v>95</v>
      </c>
      <c r="K7" s="24" t="s">
        <v>96</v>
      </c>
      <c r="L7" s="24" t="s">
        <v>97</v>
      </c>
      <c r="M7" s="24" t="s">
        <v>98</v>
      </c>
      <c r="N7" s="25" t="s">
        <v>99</v>
      </c>
      <c r="O7" s="25">
        <v>91.6</v>
      </c>
      <c r="P7" s="25">
        <v>91.35</v>
      </c>
      <c r="Q7" s="25">
        <v>4306</v>
      </c>
      <c r="R7" s="25" t="s">
        <v>99</v>
      </c>
      <c r="S7" s="25" t="s">
        <v>99</v>
      </c>
      <c r="T7" s="25" t="s">
        <v>99</v>
      </c>
      <c r="U7" s="25">
        <v>151283</v>
      </c>
      <c r="V7" s="25">
        <v>299.93</v>
      </c>
      <c r="W7" s="25">
        <v>504.39</v>
      </c>
      <c r="X7" s="25">
        <v>110.55</v>
      </c>
      <c r="Y7" s="25">
        <v>107.52</v>
      </c>
      <c r="Z7" s="25">
        <v>109.71</v>
      </c>
      <c r="AA7" s="25">
        <v>106</v>
      </c>
      <c r="AB7" s="25">
        <v>102.85</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1058.58</v>
      </c>
      <c r="AU7" s="25">
        <v>840.47</v>
      </c>
      <c r="AV7" s="25">
        <v>751.1</v>
      </c>
      <c r="AW7" s="25">
        <v>875.38</v>
      </c>
      <c r="AX7" s="25">
        <v>450.7</v>
      </c>
      <c r="AY7" s="25">
        <v>318.89</v>
      </c>
      <c r="AZ7" s="25">
        <v>309.10000000000002</v>
      </c>
      <c r="BA7" s="25">
        <v>306.08</v>
      </c>
      <c r="BB7" s="25">
        <v>306.14999999999998</v>
      </c>
      <c r="BC7" s="25">
        <v>297.54000000000002</v>
      </c>
      <c r="BD7" s="25">
        <v>252.29</v>
      </c>
      <c r="BE7" s="25">
        <v>26.63</v>
      </c>
      <c r="BF7" s="25">
        <v>24.88</v>
      </c>
      <c r="BG7" s="25">
        <v>28.9</v>
      </c>
      <c r="BH7" s="25">
        <v>38.299999999999997</v>
      </c>
      <c r="BI7" s="25">
        <v>46.12</v>
      </c>
      <c r="BJ7" s="25">
        <v>290.07</v>
      </c>
      <c r="BK7" s="25">
        <v>290.42</v>
      </c>
      <c r="BL7" s="25">
        <v>294.66000000000003</v>
      </c>
      <c r="BM7" s="25">
        <v>285.27</v>
      </c>
      <c r="BN7" s="25">
        <v>294.73</v>
      </c>
      <c r="BO7" s="25">
        <v>268.07</v>
      </c>
      <c r="BP7" s="25">
        <v>90.79</v>
      </c>
      <c r="BQ7" s="25">
        <v>90.19</v>
      </c>
      <c r="BR7" s="25">
        <v>93.21</v>
      </c>
      <c r="BS7" s="25">
        <v>89.66</v>
      </c>
      <c r="BT7" s="25">
        <v>85.42</v>
      </c>
      <c r="BU7" s="25">
        <v>104.84</v>
      </c>
      <c r="BV7" s="25">
        <v>106.11</v>
      </c>
      <c r="BW7" s="25">
        <v>103.75</v>
      </c>
      <c r="BX7" s="25">
        <v>105.3</v>
      </c>
      <c r="BY7" s="25">
        <v>99.41</v>
      </c>
      <c r="BZ7" s="25">
        <v>97.47</v>
      </c>
      <c r="CA7" s="25">
        <v>256.32</v>
      </c>
      <c r="CB7" s="25">
        <v>258.77999999999997</v>
      </c>
      <c r="CC7" s="25">
        <v>249.24</v>
      </c>
      <c r="CD7" s="25">
        <v>259.67</v>
      </c>
      <c r="CE7" s="25">
        <v>273.5</v>
      </c>
      <c r="CF7" s="25">
        <v>161.82</v>
      </c>
      <c r="CG7" s="25">
        <v>161.03</v>
      </c>
      <c r="CH7" s="25">
        <v>159.93</v>
      </c>
      <c r="CI7" s="25">
        <v>162.77000000000001</v>
      </c>
      <c r="CJ7" s="25">
        <v>170.87</v>
      </c>
      <c r="CK7" s="25">
        <v>174.75</v>
      </c>
      <c r="CL7" s="25">
        <v>88.24</v>
      </c>
      <c r="CM7" s="25">
        <v>82.38</v>
      </c>
      <c r="CN7" s="25">
        <v>89.38</v>
      </c>
      <c r="CO7" s="25">
        <v>89.41</v>
      </c>
      <c r="CP7" s="25">
        <v>87.95</v>
      </c>
      <c r="CQ7" s="25">
        <v>62.32</v>
      </c>
      <c r="CR7" s="25">
        <v>61.71</v>
      </c>
      <c r="CS7" s="25">
        <v>63.12</v>
      </c>
      <c r="CT7" s="25">
        <v>62.57</v>
      </c>
      <c r="CU7" s="25">
        <v>61.56</v>
      </c>
      <c r="CV7" s="25">
        <v>59.97</v>
      </c>
      <c r="CW7" s="25">
        <v>90.08</v>
      </c>
      <c r="CX7" s="25">
        <v>87.74</v>
      </c>
      <c r="CY7" s="25">
        <v>89.28</v>
      </c>
      <c r="CZ7" s="25">
        <v>88.67</v>
      </c>
      <c r="DA7" s="25">
        <v>88.97</v>
      </c>
      <c r="DB7" s="25">
        <v>90.19</v>
      </c>
      <c r="DC7" s="25">
        <v>90.03</v>
      </c>
      <c r="DD7" s="25">
        <v>90.09</v>
      </c>
      <c r="DE7" s="25">
        <v>90.21</v>
      </c>
      <c r="DF7" s="25">
        <v>90.11</v>
      </c>
      <c r="DG7" s="25">
        <v>89.76</v>
      </c>
      <c r="DH7" s="25">
        <v>53.05</v>
      </c>
      <c r="DI7" s="25">
        <v>53.33</v>
      </c>
      <c r="DJ7" s="25">
        <v>52.93</v>
      </c>
      <c r="DK7" s="25">
        <v>52.13</v>
      </c>
      <c r="DL7" s="25">
        <v>52.16</v>
      </c>
      <c r="DM7" s="25">
        <v>48.86</v>
      </c>
      <c r="DN7" s="25">
        <v>49.6</v>
      </c>
      <c r="DO7" s="25">
        <v>50.31</v>
      </c>
      <c r="DP7" s="25">
        <v>50.74</v>
      </c>
      <c r="DQ7" s="25">
        <v>51.49</v>
      </c>
      <c r="DR7" s="25">
        <v>51.51</v>
      </c>
      <c r="DS7" s="25">
        <v>28.5</v>
      </c>
      <c r="DT7" s="25">
        <v>35.369999999999997</v>
      </c>
      <c r="DU7" s="25">
        <v>38.29</v>
      </c>
      <c r="DV7" s="25">
        <v>39.24</v>
      </c>
      <c r="DW7" s="25">
        <v>40.159999999999997</v>
      </c>
      <c r="DX7" s="25">
        <v>18.510000000000002</v>
      </c>
      <c r="DY7" s="25">
        <v>20.49</v>
      </c>
      <c r="DZ7" s="25">
        <v>21.34</v>
      </c>
      <c r="EA7" s="25">
        <v>23.27</v>
      </c>
      <c r="EB7" s="25">
        <v>25.18</v>
      </c>
      <c r="EC7" s="25">
        <v>23.75</v>
      </c>
      <c r="ED7" s="25">
        <v>0.48</v>
      </c>
      <c r="EE7" s="25">
        <v>0.37</v>
      </c>
      <c r="EF7" s="25">
        <v>0.57999999999999996</v>
      </c>
      <c r="EG7" s="25">
        <v>0.56000000000000005</v>
      </c>
      <c r="EH7" s="25">
        <v>0.61</v>
      </c>
      <c r="EI7" s="25">
        <v>0.7</v>
      </c>
      <c r="EJ7" s="25">
        <v>0.72</v>
      </c>
      <c r="EK7" s="25">
        <v>0.69</v>
      </c>
      <c r="EL7" s="25">
        <v>0.69</v>
      </c>
      <c r="EM7" s="25">
        <v>0.67</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2024-01-31T00:34:49Z</cp:lastPrinted>
  <dcterms:created xsi:type="dcterms:W3CDTF">2023-12-05T00:52:04Z</dcterms:created>
  <dcterms:modified xsi:type="dcterms:W3CDTF">2024-02-21T05:00:52Z</dcterms:modified>
  <cp:category/>
</cp:coreProperties>
</file>