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9F77A979-2D1D-4AAD-A960-6E302E05E9F4}" xr6:coauthVersionLast="47" xr6:coauthVersionMax="47" xr10:uidLastSave="{00000000-0000-0000-0000-000000000000}"/>
  <workbookProtection workbookAlgorithmName="SHA-512" workbookHashValue="l580DxNgWWosd+hUQZoj5p/aBd/MMzrwxb/EGQt4S4V9+hVEgcXr4OXp8iHnQ9+ZijaXuVpfB4/R/uxOTrzGyQ==" workbookSaltValue="hu2nPOhXwhQrQtacHETG9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F85" i="4"/>
  <c r="AT10" i="4"/>
  <c r="AL10" i="4"/>
  <c r="W10" i="4"/>
  <c r="I10" i="4"/>
  <c r="BB8" i="4"/>
  <c r="AT8" i="4"/>
  <c r="AL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<sst xmlns="http://schemas.openxmlformats.org/spreadsheetml/2006/main" count="231" uniqueCount="114">
  <si>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</si>
  <si>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</si>
  <si>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</si>
  <si>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</si>
  <si>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</si>
  <si>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</si>
  <si>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</si>
  <si>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</si>
  <si>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</si>
  <si>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</si>
  <si>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</si>
  <si>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</si>
  <si>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</si>
  <si>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</si>
  <si>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</si>
  <si>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</si>
  <si>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</si>
  <si>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</si>
  <si>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</si>
  <si>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</si>
  <si>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</si>
  <si>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</si>
  <si>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</si>
  <si>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</si>
  <si>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</si>
  <si>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</si>
  <si>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</si>
  <si>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</si>
  <si>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</si>
  <si>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</si>
  <si>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</si>
  <si>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</si>
  <si>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</si>
  <si>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</si>
  <si>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</si>
  <si>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</si>
  <si>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</si>
  <si>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</si>
  <si>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</si>
  <si>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</si>
  <si>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</si>
  <si>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</si>
  <si>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</si>
  <si>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</si>
  <si>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</si>
  <si>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</si>
  <si>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</si>
  <si>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</si>
  <si>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</si>
  <si>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</si>
  <si>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</si>
  <si>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</si>
  <si>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</si>
  <si>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</si>
  <si>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</si>
  <si>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</si>
  <si>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</si>
  <si>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</si>
  <si>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</si>
  <si>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</si>
  <si>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</si>
  <si>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</si>
  <si>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</si>
  <si>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</si>
  <si>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</si>
  <si>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</si>
  <si>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</si>
  <si>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</si>
  <si>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</si>
  <si>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</si>
  <si>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</si>
  <si>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</si>
  <si>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</si>
  <si>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</si>
  <si>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</si>
  <si>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</si>
  <si>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</si>
  <si>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</si>
  <si>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</si>
  <si>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</si>
  <si>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</si>
  <si>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</si>
  <si>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</si>
  <si>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</si>
  <si>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</si>
  <si>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</si>
  <si>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</si>
  <si>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</si>
  <si>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</si>
  <si>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</si>
  <si>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</si>
  <si>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</si>
  <si>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</si>
  <si>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</si>
  <si>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</si>
  <si>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</si>
  <si>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</si>
  <si>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</si>
  <si>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</si>
  <si>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</si>
  <si>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</si>
  <si>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</si>
  <si>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</si>
  <si>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</si>
  <si>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</si>
  <si>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</si>
  <si>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</si>
  <si>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</si>
  <si>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</si>
  <si>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</si>
  <si>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</si>
  <si>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は健全な事業運営が行えておりますが、今後は各構成団体の人口減少等により、給水収益の増加が期待できない中で、送水管更新事業や浄水施設更新事業は必要不可欠であり、また各設備等に係る保存工事やその他支出に多額の費用を要するため、経営戦略等を基に中長期的な財政計画を作成し、経費の削減はもとより、料金改定の検討等を考慮し、効率的な事業運営を維持することが必要であると思われます。</t>
    <rPh sb="44" eb="46">
      <t>ゾウカ</t>
    </rPh>
    <phoneticPr fontId="4"/>
  </si>
  <si>
    <t>　管路経年化率は約60%と平均値を大幅に上回っておりまして、既設管路の大部分において老朽化がかなり進んでいることを示しております。
　管路更新率において、当企業団は令和13年度までに主幹線及び西幹線の更新を予定しておりますが、令和2年度に当該更新事業の第1期目の送水管更新工事が竣工したことにより、管路全体の約5%弱を更新したものであります。
　また、管路以外では、主に笹川浄水場内の浄水施設設備において、すでに耐用年数が経過し、老朽化が著しい設備については今後計画的に更新を予定しております。</t>
    <rPh sb="8" eb="9">
      <t>ヤク</t>
    </rPh>
    <rPh sb="30" eb="32">
      <t>キセツ</t>
    </rPh>
    <rPh sb="32" eb="34">
      <t>カンロ</t>
    </rPh>
    <rPh sb="35" eb="38">
      <t>ダイブブン</t>
    </rPh>
    <rPh sb="77" eb="81">
      <t>トウキギョウダン</t>
    </rPh>
    <rPh sb="176" eb="178">
      <t>カンロ</t>
    </rPh>
    <rPh sb="178" eb="180">
      <t>イガイ</t>
    </rPh>
    <rPh sb="183" eb="184">
      <t>オモ</t>
    </rPh>
    <rPh sb="185" eb="187">
      <t>ササガワ</t>
    </rPh>
    <rPh sb="187" eb="191">
      <t>ジョウスイジョウナイ</t>
    </rPh>
    <rPh sb="192" eb="194">
      <t>ジョウスイ</t>
    </rPh>
    <rPh sb="194" eb="196">
      <t>シセツ</t>
    </rPh>
    <rPh sb="196" eb="198">
      <t>セツビ</t>
    </rPh>
    <rPh sb="222" eb="224">
      <t>セツビ</t>
    </rPh>
    <rPh sb="229" eb="231">
      <t>コンゴ</t>
    </rPh>
    <phoneticPr fontId="4"/>
  </si>
  <si>
    <t>　経常収支比率及び料金回収率は平均値を下回るものの、収支が黒字を示す100%を上回っており、累積欠損金は生じておらず流動比率は平均値を上回りかつ100%を超えていることから、現状は健全な経営が行えておりますが、多くの指標が平成30年度から右肩下がりの傾向にあります。
　次に、給水原価は、例年類似団体平均値から大幅に乖離し推移しております。また今後は人口減少等により有収水量が減少することが予想されるため、給水原価の改善を図るには、保存工事、委託事業及びその他支出のより一層の健全・効率化が求められるものであります。また、企業債残高対給水収益比率は、現状平均値を下回っておりますが、今後、送水施設及び浄水施設更新事業において借入企業債が増加するため、数値としては上昇するものと思われます。
　最後に施設利用率は、令和3年度から平均値を上回る状況で推移しており、令和4年度は送水量が前年から0.4%減少したことで僅かに低く推移しております。今後は人口減少等により各構成団体の水需要は減少傾向となることが予想されることから、施設利用率は減少傾向で推移する可能性が高いものと予想されます。また有収率は、水量計測機器類の計測誤差によるものと判断しておりまして、今後計測設備を順次更新し、100％に近づけるものであります。</t>
    <rPh sb="26" eb="28">
      <t>シュウシ</t>
    </rPh>
    <rPh sb="29" eb="31">
      <t>クロジ</t>
    </rPh>
    <rPh sb="32" eb="33">
      <t>シメ</t>
    </rPh>
    <rPh sb="46" eb="51">
      <t>ルイセキケッソンキン</t>
    </rPh>
    <rPh sb="52" eb="53">
      <t>ショウ</t>
    </rPh>
    <rPh sb="58" eb="62">
      <t>リュウドウヒリツ</t>
    </rPh>
    <rPh sb="77" eb="78">
      <t>コ</t>
    </rPh>
    <rPh sb="105" eb="106">
      <t>オオ</t>
    </rPh>
    <rPh sb="135" eb="136">
      <t>ツギ</t>
    </rPh>
    <rPh sb="203" eb="207">
      <t>キュウスイゲンカ</t>
    </rPh>
    <rPh sb="217" eb="221">
      <t>イタクジギョウ</t>
    </rPh>
    <rPh sb="221" eb="222">
      <t>オヨ</t>
    </rPh>
    <rPh sb="306" eb="308">
      <t>ジギョウ</t>
    </rPh>
    <rPh sb="325" eb="327">
      <t>スウチ</t>
    </rPh>
    <rPh sb="338" eb="339">
      <t>オモ</t>
    </rPh>
    <rPh sb="356" eb="358">
      <t>レイワ</t>
    </rPh>
    <rPh sb="359" eb="361">
      <t>ネンド</t>
    </rPh>
    <rPh sb="380" eb="382">
      <t>レイワ</t>
    </rPh>
    <rPh sb="383" eb="385">
      <t>ネンド</t>
    </rPh>
    <rPh sb="390" eb="392">
      <t>ゼンネン</t>
    </rPh>
    <rPh sb="398" eb="400">
      <t>ゲンショウ</t>
    </rPh>
    <rPh sb="405" eb="406">
      <t>ワズ</t>
    </rPh>
    <rPh sb="408" eb="409">
      <t>ヒク</t>
    </rPh>
    <rPh sb="410" eb="412">
      <t>スイイ</t>
    </rPh>
    <rPh sb="471" eb="473">
      <t>スイイ</t>
    </rPh>
    <rPh sb="475" eb="478">
      <t>カノウセイ</t>
    </rPh>
    <rPh sb="479" eb="48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</si>
</sst>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4.7699999999999996</c:v>
                </c:pt>
                <c:pt idx="3">
                  <c:v>0</c:v>
                </c:pt>
                <c:pt idx="4">
                  <c:v>0</c:v>
                </c:pt>
              </c:numCache>
            </c:numRef>
          </c:val>
          <c:extLst>
            <c:ext xmlns:c16="http://schemas.microsoft.com/office/drawing/2014/chart" uri="{C3380CC4-5D6E-409C-BE32-E72D297353CC}">
              <c16:uniqueId val="{00000000-FF65-4090-94ED-60135DF639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FF65-4090-94ED-60135DF639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59.49</c:v>
                </c:pt>
                <c:pt idx="1">
                  <c:v>59.59</c:v>
                </c:pt>
                <c:pt idx="2">
                  <c:v>61.15</c:v>
                </c:pt>
                <c:pt idx="3">
                  <c:v>62.88</c:v>
                </c:pt>
                <c:pt idx="4">
                  <c:v>62.66</c:v>
                </c:pt>
              </c:numCache>
            </c:numRef>
          </c:val>
          <c:extLst>
            <c:ext xmlns:c16="http://schemas.microsoft.com/office/drawing/2014/chart" uri="{C3380CC4-5D6E-409C-BE32-E72D297353CC}">
              <c16:uniqueId val="{00000000-CAB3-48B3-86DD-C93254BA8C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CAB3-48B3-86DD-C93254BA8C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99.31</c:v>
                </c:pt>
                <c:pt idx="1">
                  <c:v>99.41</c:v>
                </c:pt>
                <c:pt idx="2">
                  <c:v>99.45</c:v>
                </c:pt>
                <c:pt idx="3">
                  <c:v>99.3</c:v>
                </c:pt>
                <c:pt idx="4">
                  <c:v>99.15</c:v>
                </c:pt>
              </c:numCache>
            </c:numRef>
          </c:val>
          <c:extLst>
            <c:ext xmlns:c16="http://schemas.microsoft.com/office/drawing/2014/chart" uri="{C3380CC4-5D6E-409C-BE32-E72D297353CC}">
              <c16:uniqueId val="{00000000-5D23-4742-A12D-531996F3B4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5D23-4742-A12D-531996F3B4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113.36</c:v>
                </c:pt>
                <c:pt idx="1">
                  <c:v>106.43</c:v>
                </c:pt>
                <c:pt idx="2">
                  <c:v>107.86</c:v>
                </c:pt>
                <c:pt idx="3">
                  <c:v>104.63</c:v>
                </c:pt>
                <c:pt idx="4">
                  <c:v>101.98</c:v>
                </c:pt>
              </c:numCache>
            </c:numRef>
          </c:val>
          <c:extLst>
            <c:ext xmlns:c16="http://schemas.microsoft.com/office/drawing/2014/chart" uri="{C3380CC4-5D6E-409C-BE32-E72D297353CC}">
              <c16:uniqueId val="{00000000-6D9A-44D1-99A2-9B7F5DEDD0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6D9A-44D1-99A2-9B7F5DEDD0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51.83</c:v>
                </c:pt>
                <c:pt idx="1">
                  <c:v>53.04</c:v>
                </c:pt>
                <c:pt idx="2">
                  <c:v>54.33</c:v>
                </c:pt>
                <c:pt idx="3">
                  <c:v>53.87</c:v>
                </c:pt>
                <c:pt idx="4">
                  <c:v>55.7</c:v>
                </c:pt>
              </c:numCache>
            </c:numRef>
          </c:val>
          <c:extLst>
            <c:ext xmlns:c16="http://schemas.microsoft.com/office/drawing/2014/chart" uri="{C3380CC4-5D6E-409C-BE32-E72D297353CC}">
              <c16:uniqueId val="{00000000-0E5E-49EE-82B8-BD2393B492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0E5E-49EE-82B8-BD2393B492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54.22</c:v>
                </c:pt>
                <c:pt idx="1">
                  <c:v>54.22</c:v>
                </c:pt>
                <c:pt idx="2">
                  <c:v>56.63</c:v>
                </c:pt>
                <c:pt idx="3">
                  <c:v>59.84</c:v>
                </c:pt>
                <c:pt idx="4">
                  <c:v>59.9</c:v>
                </c:pt>
              </c:numCache>
            </c:numRef>
          </c:val>
          <c:extLst>
            <c:ext xmlns:c16="http://schemas.microsoft.com/office/drawing/2014/chart" uri="{C3380CC4-5D6E-409C-BE32-E72D297353CC}">
              <c16:uniqueId val="{00000000-C03F-48DA-AF34-3EFB46A954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03F-48DA-AF34-3EFB46A954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3-4EAD-876B-18038ACCF6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EB73-4EAD-876B-18038ACCF6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3386.32</c:v>
                </c:pt>
                <c:pt idx="1">
                  <c:v>4318.38</c:v>
                </c:pt>
                <c:pt idx="2">
                  <c:v>1192.82</c:v>
                </c:pt>
                <c:pt idx="3">
                  <c:v>2230.36</c:v>
                </c:pt>
                <c:pt idx="4">
                  <c:v>943.46</c:v>
                </c:pt>
              </c:numCache>
            </c:numRef>
          </c:val>
          <c:extLst>
            <c:ext xmlns:c16="http://schemas.microsoft.com/office/drawing/2014/chart" uri="{C3380CC4-5D6E-409C-BE32-E72D297353CC}">
              <c16:uniqueId val="{00000000-56EE-4090-9D2F-E220E05E58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56EE-4090-9D2F-E220E05E58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111.84</c:v>
                </c:pt>
                <c:pt idx="1">
                  <c:v>129.25</c:v>
                </c:pt>
                <c:pt idx="2">
                  <c:v>148.5</c:v>
                </c:pt>
                <c:pt idx="3">
                  <c:v>148.07</c:v>
                </c:pt>
                <c:pt idx="4">
                  <c:v>181.09</c:v>
                </c:pt>
              </c:numCache>
            </c:numRef>
          </c:val>
          <c:extLst>
            <c:ext xmlns:c16="http://schemas.microsoft.com/office/drawing/2014/chart" uri="{C3380CC4-5D6E-409C-BE32-E72D297353CC}">
              <c16:uniqueId val="{00000000-79AB-4C6D-A159-1CD635E444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79AB-4C6D-A159-1CD635E444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113.81</c:v>
                </c:pt>
                <c:pt idx="1">
                  <c:v>106.04</c:v>
                </c:pt>
                <c:pt idx="2">
                  <c:v>107.62</c:v>
                </c:pt>
                <c:pt idx="3">
                  <c:v>104.58</c:v>
                </c:pt>
                <c:pt idx="4">
                  <c:v>101.61</c:v>
                </c:pt>
              </c:numCache>
            </c:numRef>
          </c:val>
          <c:extLst>
            <c:ext xmlns:c16="http://schemas.microsoft.com/office/drawing/2014/chart" uri="{C3380CC4-5D6E-409C-BE32-E72D297353CC}">
              <c16:uniqueId val="{00000000-CEB8-4E00-9604-F8CB6A0166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EB8-4E00-9604-F8CB6A0166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142.63</c:v>
                </c:pt>
                <c:pt idx="1">
                  <c:v>140.72999999999999</c:v>
                </c:pt>
                <c:pt idx="2">
                  <c:v>136.38999999999999</c:v>
                </c:pt>
                <c:pt idx="3">
                  <c:v>137.78</c:v>
                </c:pt>
                <c:pt idx="4">
                  <c:v>142.31</c:v>
                </c:pt>
              </c:numCache>
            </c:numRef>
          </c:val>
          <c:extLst>
            <c:ext xmlns:c16="http://schemas.microsoft.com/office/drawing/2014/chart" uri="{C3380CC4-5D6E-409C-BE32-E72D297353CC}">
              <c16:uniqueId val="{00000000-1253-427C-B0BF-C8AE51387B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1253-427C-B0BF-C8AE51387B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東総広域水道企業団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82.59</v>
      </c>
      <c r="J10" s="38"/>
      <c r="K10" s="38"/>
      <c r="L10" s="38"/>
      <c r="M10" s="38"/>
      <c r="N10" s="38"/>
      <c r="O10" s="65"/>
      <c r="P10" s="55">
        <f>データ!$P$6</f>
        <v>93.25</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123041</v>
      </c>
      <c r="AM10" s="66"/>
      <c r="AN10" s="66"/>
      <c r="AO10" s="66"/>
      <c r="AP10" s="66"/>
      <c r="AQ10" s="66"/>
      <c r="AR10" s="66"/>
      <c r="AS10" s="66"/>
      <c r="AT10" s="37">
        <f>データ!$V$6</f>
        <v>243.48</v>
      </c>
      <c r="AU10" s="38"/>
      <c r="AV10" s="38"/>
      <c r="AW10" s="38"/>
      <c r="AX10" s="38"/>
      <c r="AY10" s="38"/>
      <c r="AZ10" s="38"/>
      <c r="BA10" s="38"/>
      <c r="BB10" s="55">
        <f>データ!$W$6</f>
        <v>505.34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7FMpRskJcSZibIe+afbYoOx1VaGSjrT8W3ffyeb+WeErUuQPdMRXZkftBfw70/9LZdGIuEQRh4kQzr86O4y47w==" saltValue="ZET9CEifjsPBt5Lqd4o3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128767</v>
      </c>
      <c r="D6" s="20">
        <f t="shared" si="3"/>
        <v>46</v>
      </c>
      <c r="E6" s="20">
        <f t="shared" si="3"/>
        <v>1</v>
      </c>
      <c r="F6" s="20">
        <f t="shared" si="3"/>
        <v>0</v>
      </c>
      <c r="G6" s="20">
        <f t="shared" si="3"/>
        <v>2</v>
      </c>
      <c r="H6" s="20" t="str">
        <f t="shared" si="3"/>
        <v>千葉県　東総広域水道企業団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82.59</v>
      </c>
      <c r="P6" s="21">
        <f t="shared" si="3"/>
        <v>93.25</v>
      </c>
      <c r="Q6" s="21">
        <f t="shared" si="3"/>
        <v>0</v>
      </c>
      <c r="R6" s="21" t="str">
        <f t="shared" si="3"/>
        <v>-</v>
      </c>
      <c r="S6" s="21" t="str">
        <f t="shared" si="3"/>
        <v>-</v>
      </c>
      <c r="T6" s="21" t="str">
        <f t="shared" si="3"/>
        <v>-</v>
      </c>
      <c r="U6" s="21">
        <f t="shared" si="3"/>
        <v>123041</v>
      </c>
      <c r="V6" s="21">
        <f t="shared" si="3"/>
        <v>243.48</v>
      </c>
      <c r="W6" s="21">
        <f t="shared" si="3"/>
        <v>505.34</v>
      </c>
      <c r="X6" s="22">
        <f>IF(X7="",NA(),X7)</f>
        <v>113.36</v>
      </c>
      <c r="Y6" s="22">
        <f t="shared" ref="Y6:AG6" si="4">IF(Y7="",NA(),Y7)</f>
        <v>106.43</v>
      </c>
      <c r="Z6" s="22">
        <f t="shared" si="4"/>
        <v>107.86</v>
      </c>
      <c r="AA6" s="22">
        <f t="shared" si="4"/>
        <v>104.63</v>
      </c>
      <c r="AB6" s="22">
        <f t="shared" si="4"/>
        <v>101.98</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3386.32</v>
      </c>
      <c r="AU6" s="22">
        <f t="shared" ref="AU6:BC6" si="6">IF(AU7="",NA(),AU7)</f>
        <v>4318.38</v>
      </c>
      <c r="AV6" s="22">
        <f t="shared" si="6"/>
        <v>1192.82</v>
      </c>
      <c r="AW6" s="22">
        <f t="shared" si="6"/>
        <v>2230.36</v>
      </c>
      <c r="AX6" s="22">
        <f t="shared" si="6"/>
        <v>943.46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111.84</v>
      </c>
      <c r="BF6" s="22">
        <f t="shared" ref="BF6:BN6" si="7">IF(BF7="",NA(),BF7)</f>
        <v>129.25</v>
      </c>
      <c r="BG6" s="22">
        <f t="shared" si="7"/>
        <v>148.5</v>
      </c>
      <c r="BH6" s="22">
        <f t="shared" si="7"/>
        <v>148.07</v>
      </c>
      <c r="BI6" s="22">
        <f t="shared" si="7"/>
        <v>181.09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113.81</v>
      </c>
      <c r="BQ6" s="22">
        <f t="shared" ref="BQ6:BY6" si="8">IF(BQ7="",NA(),BQ7)</f>
        <v>106.04</v>
      </c>
      <c r="BR6" s="22">
        <f t="shared" si="8"/>
        <v>107.62</v>
      </c>
      <c r="BS6" s="22">
        <f t="shared" si="8"/>
        <v>104.58</v>
      </c>
      <c r="BT6" s="22">
        <f t="shared" si="8"/>
        <v>101.61</v>
      </c>
      <c r="BU6" s="22">
        <f t="shared" si="8"/>
        <v>112.83</v>
      </c>
      <c r="BV6" s="22">
        <f t="shared" si="8"/>
        <v>112.84</v>
      </c>
      <c r="BW6" s="22">
        <f t="shared" si="8"/>
        <v>110.77</v>
      </c>
      <c r="BX6" s="22">
        <f t="shared" si="8"/>
        <v>112.35</v>
      </c>
      <c r="BY6" s="22">
        <f t="shared" si="8"/>
        <v>106.47</v>
      </c>
      <c r="BZ6" s="21" t="str">
        <f>IF(BZ7="","",IF(BZ7="-","【-】","【"&amp;SUBSTITUTE(TEXT(BZ7,"#,##0.00"),"-","△")&amp;"】"))</f>
        <v>【106.47】</v>
      </c>
      <c r="CA6" s="22">
        <f>IF(CA7="",NA(),CA7)</f>
        <v>142.63</v>
      </c>
      <c r="CB6" s="22">
        <f t="shared" ref="CB6:CJ6" si="9">IF(CB7="",NA(),CB7)</f>
        <v>140.72999999999999</v>
      </c>
      <c r="CC6" s="22">
        <f t="shared" si="9"/>
        <v>136.38999999999999</v>
      </c>
      <c r="CD6" s="22">
        <f t="shared" si="9"/>
        <v>137.78</v>
      </c>
      <c r="CE6" s="22">
        <f t="shared" si="9"/>
        <v>142.31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59.49</v>
      </c>
      <c r="CM6" s="22">
        <f t="shared" ref="CM6:CU6" si="10">IF(CM7="",NA(),CM7)</f>
        <v>59.59</v>
      </c>
      <c r="CN6" s="22">
        <f t="shared" si="10"/>
        <v>61.15</v>
      </c>
      <c r="CO6" s="22">
        <f t="shared" si="10"/>
        <v>62.88</v>
      </c>
      <c r="CP6" s="22">
        <f t="shared" si="10"/>
        <v>62.66</v>
      </c>
      <c r="CQ6" s="22">
        <f t="shared" si="10"/>
        <v>61.77</v>
      </c>
      <c r="CR6" s="22">
        <f t="shared" si="10"/>
        <v>61.69</v>
      </c>
      <c r="CS6" s="22">
        <f t="shared" si="10"/>
        <v>62.26</v>
      </c>
      <c r="CT6" s="22">
        <f t="shared" si="10"/>
        <v>62.22</v>
      </c>
      <c r="CU6" s="22">
        <f t="shared" si="10"/>
        <v>61.45</v>
      </c>
      <c r="CV6" s="21" t="str">
        <f>IF(CV7="","",IF(CV7="-","【-】","【"&amp;SUBSTITUTE(TEXT(CV7,"#,##0.00"),"-","△")&amp;"】"))</f>
        <v>【61.45】</v>
      </c>
      <c r="CW6" s="22">
        <f>IF(CW7="",NA(),CW7)</f>
        <v>99.31</v>
      </c>
      <c r="CX6" s="22">
        <f t="shared" ref="CX6:DF6" si="11">IF(CX7="",NA(),CX7)</f>
        <v>99.41</v>
      </c>
      <c r="CY6" s="22">
        <f t="shared" si="11"/>
        <v>99.45</v>
      </c>
      <c r="CZ6" s="22">
        <f t="shared" si="11"/>
        <v>99.3</v>
      </c>
      <c r="DA6" s="22">
        <f t="shared" si="11"/>
        <v>99.15</v>
      </c>
      <c r="DB6" s="22">
        <f t="shared" si="11"/>
        <v>100.08</v>
      </c>
      <c r="DC6" s="22">
        <f t="shared" si="11"/>
        <v>100</v>
      </c>
      <c r="DD6" s="22">
        <f t="shared" si="11"/>
        <v>100.16</v>
      </c>
      <c r="DE6" s="22">
        <f t="shared" si="11"/>
        <v>100.28</v>
      </c>
      <c r="DF6" s="22">
        <f t="shared" si="11"/>
        <v>100.29</v>
      </c>
      <c r="DG6" s="21" t="str">
        <f>IF(DG7="","",IF(DG7="-","【-】","【"&amp;SUBSTITUTE(TEXT(DG7,"#,##0.00"),"-","△")&amp;"】"))</f>
        <v>【100.29】</v>
      </c>
      <c r="DH6" s="22">
        <f>IF(DH7="",NA(),DH7)</f>
        <v>51.83</v>
      </c>
      <c r="DI6" s="22">
        <f t="shared" ref="DI6:DQ6" si="12">IF(DI7="",NA(),DI7)</f>
        <v>53.04</v>
      </c>
      <c r="DJ6" s="22">
        <f t="shared" si="12"/>
        <v>54.33</v>
      </c>
      <c r="DK6" s="22">
        <f t="shared" si="12"/>
        <v>53.87</v>
      </c>
      <c r="DL6" s="22">
        <f t="shared" si="12"/>
        <v>55.7</v>
      </c>
      <c r="DM6" s="22">
        <f t="shared" si="12"/>
        <v>55.77</v>
      </c>
      <c r="DN6" s="22">
        <f t="shared" si="12"/>
        <v>56.48</v>
      </c>
      <c r="DO6" s="22">
        <f t="shared" si="12"/>
        <v>57.5</v>
      </c>
      <c r="DP6" s="22">
        <f t="shared" si="12"/>
        <v>58.52</v>
      </c>
      <c r="DQ6" s="22">
        <f t="shared" si="12"/>
        <v>59.51</v>
      </c>
      <c r="DR6" s="21" t="str">
        <f>IF(DR7="","",IF(DR7="-","【-】","【"&amp;SUBSTITUTE(TEXT(DR7,"#,##0.00"),"-","△")&amp;"】"))</f>
        <v>【59.51】</v>
      </c>
      <c r="DS6" s="22">
        <f>IF(DS7="",NA(),DS7)</f>
        <v>54.22</v>
      </c>
      <c r="DT6" s="22">
        <f t="shared" ref="DT6:EB6" si="13">IF(DT7="",NA(),DT7)</f>
        <v>54.22</v>
      </c>
      <c r="DU6" s="22">
        <f t="shared" si="13"/>
        <v>56.63</v>
      </c>
      <c r="DV6" s="22">
        <f t="shared" si="13"/>
        <v>59.84</v>
      </c>
      <c r="DW6" s="22">
        <f t="shared" si="13"/>
        <v>59.9</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2">
        <f t="shared" si="14"/>
        <v>4.7699999999999996</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128767</v>
      </c>
      <c r="D7" s="24">
        <v>46</v>
      </c>
      <c r="E7" s="24">
        <v>1</v>
      </c>
      <c r="F7" s="24">
        <v>0</v>
      </c>
      <c r="G7" s="24">
        <v>2</v>
      </c>
      <c r="H7" s="24" t="s">
        <v>93</v>
      </c>
      <c r="I7" s="24" t="s">
        <v>94</v>
      </c>
      <c r="J7" s="24" t="s">
        <v>95</v>
      </c>
      <c r="K7" s="24" t="s">
        <v>96</v>
      </c>
      <c r="L7" s="24" t="s">
        <v>97</v>
      </c>
      <c r="M7" s="24" t="s">
        <v>98</v>
      </c>
      <c r="N7" s="25" t="s">
        <v>99</v>
      </c>
      <c r="O7" s="25">
        <v>82.59</v>
      </c>
      <c r="P7" s="25">
        <v>93.25</v>
      </c>
      <c r="Q7" s="25">
        <v>0</v>
      </c>
      <c r="R7" s="25" t="s">
        <v>99</v>
      </c>
      <c r="S7" s="25" t="s">
        <v>99</v>
      </c>
      <c r="T7" s="25" t="s">
        <v>99</v>
      </c>
      <c r="U7" s="25">
        <v>123041</v>
      </c>
      <c r="V7" s="25">
        <v>243.48</v>
      </c>
      <c r="W7" s="25">
        <v>505.34</v>
      </c>
      <c r="X7" s="25">
        <v>113.36</v>
      </c>
      <c r="Y7" s="25">
        <v>106.43</v>
      </c>
      <c r="Z7" s="25">
        <v>107.86</v>
      </c>
      <c r="AA7" s="25">
        <v>104.63</v>
      </c>
      <c r="AB7" s="25">
        <v>101.98</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3386.32</v>
      </c>
      <c r="AU7" s="25">
        <v>4318.38</v>
      </c>
      <c r="AV7" s="25">
        <v>1192.82</v>
      </c>
      <c r="AW7" s="25">
        <v>2230.36</v>
      </c>
      <c r="AX7" s="25">
        <v>943.46</v>
      </c>
      <c r="AY7" s="25">
        <v>258.49</v>
      </c>
      <c r="AZ7" s="25">
        <v>271.10000000000002</v>
      </c>
      <c r="BA7" s="25">
        <v>284.45</v>
      </c>
      <c r="BB7" s="25">
        <v>309.23</v>
      </c>
      <c r="BC7" s="25">
        <v>313.43</v>
      </c>
      <c r="BD7" s="25">
        <v>313.43</v>
      </c>
      <c r="BE7" s="25">
        <v>111.84</v>
      </c>
      <c r="BF7" s="25">
        <v>129.25</v>
      </c>
      <c r="BG7" s="25">
        <v>148.5</v>
      </c>
      <c r="BH7" s="25">
        <v>148.07</v>
      </c>
      <c r="BI7" s="25">
        <v>181.09</v>
      </c>
      <c r="BJ7" s="25">
        <v>290.31</v>
      </c>
      <c r="BK7" s="25">
        <v>272.95999999999998</v>
      </c>
      <c r="BL7" s="25">
        <v>260.95999999999998</v>
      </c>
      <c r="BM7" s="25">
        <v>240.07</v>
      </c>
      <c r="BN7" s="25">
        <v>224.81</v>
      </c>
      <c r="BO7" s="25">
        <v>224.81</v>
      </c>
      <c r="BP7" s="25">
        <v>113.81</v>
      </c>
      <c r="BQ7" s="25">
        <v>106.04</v>
      </c>
      <c r="BR7" s="25">
        <v>107.62</v>
      </c>
      <c r="BS7" s="25">
        <v>104.58</v>
      </c>
      <c r="BT7" s="25">
        <v>101.61</v>
      </c>
      <c r="BU7" s="25">
        <v>112.83</v>
      </c>
      <c r="BV7" s="25">
        <v>112.84</v>
      </c>
      <c r="BW7" s="25">
        <v>110.77</v>
      </c>
      <c r="BX7" s="25">
        <v>112.35</v>
      </c>
      <c r="BY7" s="25">
        <v>106.47</v>
      </c>
      <c r="BZ7" s="25">
        <v>106.47</v>
      </c>
      <c r="CA7" s="25">
        <v>142.63</v>
      </c>
      <c r="CB7" s="25">
        <v>140.72999999999999</v>
      </c>
      <c r="CC7" s="25">
        <v>136.38999999999999</v>
      </c>
      <c r="CD7" s="25">
        <v>137.78</v>
      </c>
      <c r="CE7" s="25">
        <v>142.31</v>
      </c>
      <c r="CF7" s="25">
        <v>73.86</v>
      </c>
      <c r="CG7" s="25">
        <v>73.849999999999994</v>
      </c>
      <c r="CH7" s="25">
        <v>73.180000000000007</v>
      </c>
      <c r="CI7" s="25">
        <v>73.05</v>
      </c>
      <c r="CJ7" s="25">
        <v>77.53</v>
      </c>
      <c r="CK7" s="25">
        <v>77.53</v>
      </c>
      <c r="CL7" s="25">
        <v>59.49</v>
      </c>
      <c r="CM7" s="25">
        <v>59.59</v>
      </c>
      <c r="CN7" s="25">
        <v>61.15</v>
      </c>
      <c r="CO7" s="25">
        <v>62.88</v>
      </c>
      <c r="CP7" s="25">
        <v>62.66</v>
      </c>
      <c r="CQ7" s="25">
        <v>61.77</v>
      </c>
      <c r="CR7" s="25">
        <v>61.69</v>
      </c>
      <c r="CS7" s="25">
        <v>62.26</v>
      </c>
      <c r="CT7" s="25">
        <v>62.22</v>
      </c>
      <c r="CU7" s="25">
        <v>61.45</v>
      </c>
      <c r="CV7" s="25">
        <v>61.45</v>
      </c>
      <c r="CW7" s="25">
        <v>99.31</v>
      </c>
      <c r="CX7" s="25">
        <v>99.41</v>
      </c>
      <c r="CY7" s="25">
        <v>99.45</v>
      </c>
      <c r="CZ7" s="25">
        <v>99.3</v>
      </c>
      <c r="DA7" s="25">
        <v>99.15</v>
      </c>
      <c r="DB7" s="25">
        <v>100.08</v>
      </c>
      <c r="DC7" s="25">
        <v>100</v>
      </c>
      <c r="DD7" s="25">
        <v>100.16</v>
      </c>
      <c r="DE7" s="25">
        <v>100.28</v>
      </c>
      <c r="DF7" s="25">
        <v>100.29</v>
      </c>
      <c r="DG7" s="25">
        <v>100.29</v>
      </c>
      <c r="DH7" s="25">
        <v>51.83</v>
      </c>
      <c r="DI7" s="25">
        <v>53.04</v>
      </c>
      <c r="DJ7" s="25">
        <v>54.33</v>
      </c>
      <c r="DK7" s="25">
        <v>53.87</v>
      </c>
      <c r="DL7" s="25">
        <v>55.7</v>
      </c>
      <c r="DM7" s="25">
        <v>55.77</v>
      </c>
      <c r="DN7" s="25">
        <v>56.48</v>
      </c>
      <c r="DO7" s="25">
        <v>57.5</v>
      </c>
      <c r="DP7" s="25">
        <v>58.52</v>
      </c>
      <c r="DQ7" s="25">
        <v>59.51</v>
      </c>
      <c r="DR7" s="25">
        <v>59.51</v>
      </c>
      <c r="DS7" s="25">
        <v>54.22</v>
      </c>
      <c r="DT7" s="25">
        <v>54.22</v>
      </c>
      <c r="DU7" s="25">
        <v>56.63</v>
      </c>
      <c r="DV7" s="25">
        <v>59.84</v>
      </c>
      <c r="DW7" s="25">
        <v>59.9</v>
      </c>
      <c r="DX7" s="25">
        <v>25.84</v>
      </c>
      <c r="DY7" s="25">
        <v>27.61</v>
      </c>
      <c r="DZ7" s="25">
        <v>30.3</v>
      </c>
      <c r="EA7" s="25">
        <v>31.74</v>
      </c>
      <c r="EB7" s="25">
        <v>32.380000000000003</v>
      </c>
      <c r="EC7" s="25">
        <v>32.380000000000003</v>
      </c>
      <c r="ED7" s="25">
        <v>0</v>
      </c>
      <c r="EE7" s="25">
        <v>0</v>
      </c>
      <c r="EF7" s="25">
        <v>4.7699999999999996</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2024-01-25T06:30:54Z</cp:lastPrinted>
  <dcterms:created xsi:type="dcterms:W3CDTF">2023-12-05T00:52:03Z</dcterms:created>
  <dcterms:modified xsi:type="dcterms:W3CDTF">2024-02-16T05:48:14Z</dcterms:modified>
  <cp:category/>
</cp:coreProperties>
</file>