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B982034B-AA0B-4C6F-9227-2F81E7E35ED9}" xr6:coauthVersionLast="47" xr6:coauthVersionMax="47" xr10:uidLastSave="{00000000-0000-0000-0000-000000000000}"/>
  <workbookProtection workbookAlgorithmName="SHA-512" workbookHashValue="FIlxC43pWDdOAUiOrMgQ+u8X1WBny+PUoffaSFAiHxVP6buZvQZ53NQLCGYbnNKEUE1vC7vk3TmJUIRbR2QZvA==" workbookSaltValue="Ko6IEvTSdWLiEjbB3KKsM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BB10" i="4"/>
  <c r="AT10" i="4"/>
  <c r="AL10" i="4"/>
  <c r="W10" i="4"/>
  <c r="BB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<sst xmlns="http://schemas.openxmlformats.org/spreadsheetml/2006/main" count="228" uniqueCount="113">
  <si>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</si>
  <si>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</si>
  <si>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</si>
  <si>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</si>
  <si>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</si>
  <si>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</si>
  <si>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</si>
  <si>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</si>
  <si>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</si>
  <si>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</si>
  <si>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</si>
  <si>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</si>
  <si>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</si>
  <si>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</si>
  <si>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</si>
  <si>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</si>
  <si>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</si>
  <si>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</si>
  <si>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</si>
  <si>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</si>
  <si>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</si>
  <si>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</si>
  <si>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</si>
  <si>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</si>
  <si>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</si>
  <si>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</si>
  <si>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</si>
  <si>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</si>
  <si>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</si>
  <si>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</si>
  <si>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</si>
  <si>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</si>
  <si>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</si>
  <si>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</si>
  <si>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</si>
  <si>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</si>
  <si>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</si>
  <si>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</si>
  <si>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</si>
  <si>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</si>
  <si>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</si>
  <si>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</si>
  <si>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</si>
  <si>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</si>
  <si>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</si>
  <si>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</si>
  <si>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</si>
  <si>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</si>
  <si>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</si>
  <si>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</si>
  <si>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</si>
  <si>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</si>
  <si>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</si>
  <si>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</si>
  <si>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</si>
  <si>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</si>
  <si>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</si>
  <si>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</si>
  <si>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</si>
  <si>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</si>
  <si>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</si>
  <si>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</si>
  <si>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</si>
  <si>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</si>
  <si>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</si>
  <si>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</si>
  <si>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</si>
  <si>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</si>
  <si>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</si>
  <si>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</si>
  <si>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</si>
  <si>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</si>
  <si>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</si>
  <si>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</si>
  <si>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</si>
  <si>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</si>
  <si>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</si>
  <si>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</si>
  <si>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</si>
  <si>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</si>
  <si>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</si>
  <si>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</si>
  <si>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</si>
  <si>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</si>
  <si>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</si>
  <si>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</si>
  <si>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</si>
  <si>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</si>
  <si>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</si>
  <si>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</si>
  <si>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</si>
  <si>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</si>
  <si>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</si>
  <si>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</si>
  <si>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</si>
  <si>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</si>
  <si>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</si>
  <si>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</si>
  <si>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</si>
  <si>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</si>
  <si>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</si>
  <si>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</si>
  <si>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</si>
  <si>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</si>
  <si>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</si>
  <si>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</si>
  <si>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</si>
  <si>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</si>
  <si>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</si>
  <si>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</si>
  <si>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経常収支比率や有収率などの指標から、経営基盤は安定し、経営の効率性は良好といえます。
　しかしその一方で、高齢化・過疎化の進行による料金減少への対策、老朽化施設の更新や耐震化の推進などの課題があり、水道事業の広域化を視野に入れ、これらに取り組む必要があります。
　今後とも、現在の経営状況を維持しつつ中長期的な視点での施設整備を進めていきます。</t>
    <rPh sb="100" eb="102">
      <t>スイドウ</t>
    </rPh>
    <rPh sb="102" eb="104">
      <t>ジギョウ</t>
    </rPh>
    <rPh sb="105" eb="108">
      <t>コウイキカ</t>
    </rPh>
    <rPh sb="109" eb="111">
      <t>シヤ</t>
    </rPh>
    <rPh sb="112" eb="113">
      <t>イ</t>
    </rPh>
    <phoneticPr fontId="4"/>
  </si>
  <si>
    <t>(1)経営の健全性について
　経常収支比率は、100％を超えていることから経営は安定しているといえます。
　流動比率は、200％以上を維持しており、十分な支払い能力があるといえます。
　料金回収率は、給水人口の減少で下降傾向にあり、水道料金以外の他の収入で賄われる割合が高くなってきているといえます。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令和4年度は新型コロナウィルスの流行を受け、水道基本料金の免除事業を行った影響で近年の有収率を下回りました。しかし本事業を考慮しない場合は近年と同程度の有収率となるため、良好な結果で推移しているといえます。</t>
    <phoneticPr fontId="4"/>
  </si>
  <si>
    <t>有形固定資産減価償却率・管路経年化率は、類似団体の平均値を上回り、老朽化施設が増加傾向にあります。
平成28年度以降類似団体の平均を上回っていた管路更新率は平成30年度以降平均値を下回りました。令和元年度から令和3年度にかけては重要施設の耐震化工事を主として実施したため、管路更新率が平均値を下回っていましたが、令和4年度の水道施設整備計画の改訂により更新率の平均値を上回りました。
昨今のウクライナ情勢等による事業費の高騰の影響を受ける中ではありますが、老朽化による事故や故障を防ぐため、引続き点検や修繕など適切な維持管理により、施設・設備の延命を図りながら計画的な更新を実施していく必要があります。</t>
    <rPh sb="84" eb="86">
      <t>イコウ</t>
    </rPh>
    <rPh sb="101" eb="102">
      <t>ド</t>
    </rPh>
    <rPh sb="104" eb="106">
      <t>レイワ</t>
    </rPh>
    <rPh sb="107" eb="109">
      <t>ネンド</t>
    </rPh>
    <rPh sb="156" eb="158">
      <t>レイワ</t>
    </rPh>
    <rPh sb="159" eb="161">
      <t>ネンド</t>
    </rPh>
    <rPh sb="162" eb="166">
      <t>スイドウシセツ</t>
    </rPh>
    <rPh sb="166" eb="170">
      <t>セイビケイカク</t>
    </rPh>
    <rPh sb="171" eb="173">
      <t>カイテイ</t>
    </rPh>
    <rPh sb="176" eb="179">
      <t>コウシンリツ</t>
    </rPh>
    <rPh sb="180" eb="183">
      <t>ヘイキンチ</t>
    </rPh>
    <rPh sb="184" eb="186">
      <t>ウワマワ</t>
    </rPh>
    <rPh sb="192" eb="194">
      <t>サッコン</t>
    </rPh>
    <rPh sb="200" eb="202">
      <t>ジョウセイ</t>
    </rPh>
    <rPh sb="202" eb="203">
      <t>トウ</t>
    </rPh>
    <rPh sb="206" eb="208">
      <t>ジギョウ</t>
    </rPh>
    <rPh sb="208" eb="209">
      <t>ヒ</t>
    </rPh>
    <rPh sb="210" eb="212">
      <t>コウトウ</t>
    </rPh>
    <rPh sb="213" eb="215">
      <t>エイキョウ</t>
    </rPh>
    <rPh sb="216" eb="217">
      <t>ウ</t>
    </rPh>
    <rPh sb="219" eb="220">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</si>
</sst>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0.33</c:v>
                </c:pt>
                <c:pt idx="1">
                  <c:v>0</c:v>
                </c:pt>
                <c:pt idx="2" formatCode="#,##0.00;&quot;△&quot;#,##0.00;&quot;-&quot;">
                  <c:v>0.02</c:v>
                </c:pt>
                <c:pt idx="3" formatCode="#,##0.00;&quot;△&quot;#,##0.00;&quot;-&quot;">
                  <c:v>0.23</c:v>
                </c:pt>
                <c:pt idx="4" formatCode="#,##0.00;&quot;△&quot;#,##0.00;&quot;-&quot;">
                  <c:v>0.66</c:v>
                </c:pt>
              </c:numCache>
            </c:numRef>
          </c:val>
          <c:extLst>
            <c:ext xmlns:c16="http://schemas.microsoft.com/office/drawing/2014/chart" uri="{C3380CC4-5D6E-409C-BE32-E72D297353CC}">
              <c16:uniqueId val="{00000000-8AA3-45D5-858A-E57710DC54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AA3-45D5-858A-E57710DC54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36.94</c:v>
                </c:pt>
                <c:pt idx="1">
                  <c:v>35.9</c:v>
                </c:pt>
                <c:pt idx="2">
                  <c:v>35.369999999999997</c:v>
                </c:pt>
                <c:pt idx="3">
                  <c:v>34.26</c:v>
                </c:pt>
                <c:pt idx="4">
                  <c:v>35.65</c:v>
                </c:pt>
              </c:numCache>
            </c:numRef>
          </c:val>
          <c:extLst>
            <c:ext xmlns:c16="http://schemas.microsoft.com/office/drawing/2014/chart" uri="{C3380CC4-5D6E-409C-BE32-E72D297353CC}">
              <c16:uniqueId val="{00000000-EA63-49A1-92F8-DBE795962F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A63-49A1-92F8-DBE795962F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84.28</c:v>
                </c:pt>
                <c:pt idx="1">
                  <c:v>83.08</c:v>
                </c:pt>
                <c:pt idx="2">
                  <c:v>74.52</c:v>
                </c:pt>
                <c:pt idx="3">
                  <c:v>83.64</c:v>
                </c:pt>
                <c:pt idx="4">
                  <c:v>79.7</c:v>
                </c:pt>
              </c:numCache>
            </c:numRef>
          </c:val>
          <c:extLst>
            <c:ext xmlns:c16="http://schemas.microsoft.com/office/drawing/2014/chart" uri="{C3380CC4-5D6E-409C-BE32-E72D297353CC}">
              <c16:uniqueId val="{00000000-247E-432C-88B6-0B744A81DE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247E-432C-88B6-0B744A81DE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c:v>
                </c:pt>
                <c:pt idx="1">
                  <c:v>113.73</c:v>
                </c:pt>
                <c:pt idx="2">
                  <c:v>111.96</c:v>
                </c:pt>
                <c:pt idx="3">
                  <c:v>110.87</c:v>
                </c:pt>
                <c:pt idx="4">
                  <c:v>110.84</c:v>
                </c:pt>
              </c:numCache>
            </c:numRef>
          </c:val>
          <c:extLst>
            <c:ext xmlns:c16="http://schemas.microsoft.com/office/drawing/2014/chart" uri="{C3380CC4-5D6E-409C-BE32-E72D297353CC}">
              <c16:uniqueId val="{00000000-DD2D-48EA-913B-94116C9A19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DD2D-48EA-913B-94116C9A19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60.17</c:v>
                </c:pt>
                <c:pt idx="1">
                  <c:v>62.3</c:v>
                </c:pt>
                <c:pt idx="2">
                  <c:v>63.53</c:v>
                </c:pt>
                <c:pt idx="3">
                  <c:v>64.930000000000007</c:v>
                </c:pt>
                <c:pt idx="4">
                  <c:v>65.849999999999994</c:v>
                </c:pt>
              </c:numCache>
            </c:numRef>
          </c:val>
          <c:extLst>
            <c:ext xmlns:c16="http://schemas.microsoft.com/office/drawing/2014/chart" uri="{C3380CC4-5D6E-409C-BE32-E72D297353CC}">
              <c16:uniqueId val="{00000000-2227-4FA8-B72E-1F239D0A51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2227-4FA8-B72E-1F239D0A51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27.65</c:v>
                </c:pt>
                <c:pt idx="1">
                  <c:v>28.18</c:v>
                </c:pt>
                <c:pt idx="2">
                  <c:v>31.75</c:v>
                </c:pt>
                <c:pt idx="3">
                  <c:v>32.96</c:v>
                </c:pt>
                <c:pt idx="4">
                  <c:v>32.32</c:v>
                </c:pt>
              </c:numCache>
            </c:numRef>
          </c:val>
          <c:extLst>
            <c:ext xmlns:c16="http://schemas.microsoft.com/office/drawing/2014/chart" uri="{C3380CC4-5D6E-409C-BE32-E72D297353CC}">
              <c16:uniqueId val="{00000000-8C27-4625-A98B-FF432974F2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8C27-4625-A98B-FF432974F2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6A-43EB-A187-4F70B4DAD6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836A-43EB-A187-4F70B4DAD6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244.99</c:v>
                </c:pt>
                <c:pt idx="1">
                  <c:v>234.5</c:v>
                </c:pt>
                <c:pt idx="2">
                  <c:v>269.77</c:v>
                </c:pt>
                <c:pt idx="3">
                  <c:v>296.58</c:v>
                </c:pt>
                <c:pt idx="4">
                  <c:v>259.31</c:v>
                </c:pt>
              </c:numCache>
            </c:numRef>
          </c:val>
          <c:extLst>
            <c:ext xmlns:c16="http://schemas.microsoft.com/office/drawing/2014/chart" uri="{C3380CC4-5D6E-409C-BE32-E72D297353CC}">
              <c16:uniqueId val="{00000000-FD29-47CB-A233-E9F10570BC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D29-47CB-A233-E9F10570BC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455.01</c:v>
                </c:pt>
                <c:pt idx="1">
                  <c:v>431.53</c:v>
                </c:pt>
                <c:pt idx="2">
                  <c:v>459.35</c:v>
                </c:pt>
                <c:pt idx="3">
                  <c:v>395.5</c:v>
                </c:pt>
                <c:pt idx="4">
                  <c:v>482.88</c:v>
                </c:pt>
              </c:numCache>
            </c:numRef>
          </c:val>
          <c:extLst>
            <c:ext xmlns:c16="http://schemas.microsoft.com/office/drawing/2014/chart" uri="{C3380CC4-5D6E-409C-BE32-E72D297353CC}">
              <c16:uniqueId val="{00000000-EDED-4C3A-98C2-D7497905E1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EDED-4C3A-98C2-D7497905E1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64.81</c:v>
                </c:pt>
                <c:pt idx="1">
                  <c:v>63.36</c:v>
                </c:pt>
                <c:pt idx="2">
                  <c:v>55.25</c:v>
                </c:pt>
                <c:pt idx="3">
                  <c:v>61.01</c:v>
                </c:pt>
                <c:pt idx="4">
                  <c:v>47.83</c:v>
                </c:pt>
              </c:numCache>
            </c:numRef>
          </c:val>
          <c:extLst>
            <c:ext xmlns:c16="http://schemas.microsoft.com/office/drawing/2014/chart" uri="{C3380CC4-5D6E-409C-BE32-E72D297353CC}">
              <c16:uniqueId val="{00000000-C50D-4C0F-B8FF-6365E58085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C50D-4C0F-B8FF-6365E58085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437.19</c:v>
                </c:pt>
                <c:pt idx="1">
                  <c:v>446.02</c:v>
                </c:pt>
                <c:pt idx="2">
                  <c:v>516.03</c:v>
                </c:pt>
                <c:pt idx="3">
                  <c:v>468.54</c:v>
                </c:pt>
                <c:pt idx="4">
                  <c:v>473.72</c:v>
                </c:pt>
              </c:numCache>
            </c:numRef>
          </c:val>
          <c:extLst>
            <c:ext xmlns:c16="http://schemas.microsoft.com/office/drawing/2014/chart" uri="{C3380CC4-5D6E-409C-BE32-E72D297353CC}">
              <c16:uniqueId val="{00000000-3790-4AB8-B825-3362612D9B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3790-4AB8-B825-3362612D9B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鋸南町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6990</v>
      </c>
      <c r="AM8" s="45"/>
      <c r="AN8" s="45"/>
      <c r="AO8" s="45"/>
      <c r="AP8" s="45"/>
      <c r="AQ8" s="45"/>
      <c r="AR8" s="45"/>
      <c r="AS8" s="45"/>
      <c r="AT8" s="46">
        <f>データ!$S$6</f>
        <v>45.17</v>
      </c>
      <c r="AU8" s="47"/>
      <c r="AV8" s="47"/>
      <c r="AW8" s="47"/>
      <c r="AX8" s="47"/>
      <c r="AY8" s="47"/>
      <c r="AZ8" s="47"/>
      <c r="BA8" s="47"/>
      <c r="BB8" s="48">
        <f>データ!$T$6</f>
        <v>154.75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67.48</v>
      </c>
      <c r="J10" s="47"/>
      <c r="K10" s="47"/>
      <c r="L10" s="47"/>
      <c r="M10" s="47"/>
      <c r="N10" s="47"/>
      <c r="O10" s="81"/>
      <c r="P10" s="48">
        <f>データ!$P$6</f>
        <v>99.68</v>
      </c>
      <c r="Q10" s="48"/>
      <c r="R10" s="48"/>
      <c r="S10" s="48"/>
      <c r="T10" s="48"/>
      <c r="U10" s="48"/>
      <c r="V10" s="48"/>
      <c r="W10" s="45">
        <f>データ!$Q$6</f>
        <v>5005</v>
      </c>
      <c r="X10" s="45"/>
      <c r="Y10" s="45"/>
      <c r="Z10" s="45"/>
      <c r="AA10" s="45"/>
      <c r="AB10" s="45"/>
      <c r="AC10" s="45"/>
      <c r="AD10" s="2"/>
      <c r="AE10" s="2"/>
      <c r="AF10" s="2"/>
      <c r="AG10" s="2"/>
      <c r="AH10" s="2"/>
      <c r="AI10" s="2"/>
      <c r="AJ10" s="2"/>
      <c r="AK10" s="2"/>
      <c r="AL10" s="45">
        <f>データ!$U$6</f>
        <v>6936</v>
      </c>
      <c r="AM10" s="45"/>
      <c r="AN10" s="45"/>
      <c r="AO10" s="45"/>
      <c r="AP10" s="45"/>
      <c r="AQ10" s="45"/>
      <c r="AR10" s="45"/>
      <c r="AS10" s="45"/>
      <c r="AT10" s="46">
        <f>データ!$V$6</f>
        <v>45.17</v>
      </c>
      <c r="AU10" s="47"/>
      <c r="AV10" s="47"/>
      <c r="AW10" s="47"/>
      <c r="AX10" s="47"/>
      <c r="AY10" s="47"/>
      <c r="AZ10" s="47"/>
      <c r="BA10" s="47"/>
      <c r="BB10" s="48">
        <f>データ!$W$6</f>
        <v>153.55000000000001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yE+aptVgiOwPW7hWfJ9Iif6Pvwl1TThH/5o6e+KqgbLsolqujtkRyjFEJBMcn0DFBU73WoAydW9QIVaYaQnQw==" saltValue="rq7uhB8YYPxzC9eLyuCp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124630</v>
      </c>
      <c r="D6" s="20">
        <f t="shared" si="3"/>
        <v>46</v>
      </c>
      <c r="E6" s="20">
        <f t="shared" si="3"/>
        <v>1</v>
      </c>
      <c r="F6" s="20">
        <f t="shared" si="3"/>
        <v>0</v>
      </c>
      <c r="G6" s="20">
        <f t="shared" si="3"/>
        <v>1</v>
      </c>
      <c r="H6" s="20" t="str">
        <f t="shared" si="3"/>
        <v>千葉県　鋸南町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67.48</v>
      </c>
      <c r="P6" s="21">
        <f t="shared" si="3"/>
        <v>99.68</v>
      </c>
      <c r="Q6" s="21">
        <f t="shared" si="3"/>
        <v>5005</v>
      </c>
      <c r="R6" s="21">
        <f t="shared" si="3"/>
        <v>6990</v>
      </c>
      <c r="S6" s="21">
        <f t="shared" si="3"/>
        <v>45.17</v>
      </c>
      <c r="T6" s="21">
        <f t="shared" si="3"/>
        <v>154.75</v>
      </c>
      <c r="U6" s="21">
        <f t="shared" si="3"/>
        <v>6936</v>
      </c>
      <c r="V6" s="21">
        <f t="shared" si="3"/>
        <v>45.17</v>
      </c>
      <c r="W6" s="21">
        <f t="shared" si="3"/>
        <v>153.55000000000001</v>
      </c>
      <c r="X6" s="22">
        <f>IF(X7="",NA(),X7)</f>
        <v>114</v>
      </c>
      <c r="Y6" s="22">
        <f t="shared" ref="Y6:AG6" si="4">IF(Y7="",NA(),Y7)</f>
        <v>113.73</v>
      </c>
      <c r="Z6" s="22">
        <f t="shared" si="4"/>
        <v>111.96</v>
      </c>
      <c r="AA6" s="22">
        <f t="shared" si="4"/>
        <v>110.87</v>
      </c>
      <c r="AB6" s="22">
        <f t="shared" si="4"/>
        <v>110.84</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244.99</v>
      </c>
      <c r="AU6" s="22">
        <f t="shared" ref="AU6:BC6" si="6">IF(AU7="",NA(),AU7)</f>
        <v>234.5</v>
      </c>
      <c r="AV6" s="22">
        <f t="shared" si="6"/>
        <v>269.77</v>
      </c>
      <c r="AW6" s="22">
        <f t="shared" si="6"/>
        <v>296.58</v>
      </c>
      <c r="AX6" s="22">
        <f t="shared" si="6"/>
        <v>259.31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455.01</v>
      </c>
      <c r="BF6" s="22">
        <f t="shared" ref="BF6:BN6" si="7">IF(BF7="",NA(),BF7)</f>
        <v>431.53</v>
      </c>
      <c r="BG6" s="22">
        <f t="shared" si="7"/>
        <v>459.35</v>
      </c>
      <c r="BH6" s="22">
        <f t="shared" si="7"/>
        <v>395.5</v>
      </c>
      <c r="BI6" s="22">
        <f t="shared" si="7"/>
        <v>482.88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64.81</v>
      </c>
      <c r="BQ6" s="22">
        <f t="shared" ref="BQ6:BY6" si="8">IF(BQ7="",NA(),BQ7)</f>
        <v>63.36</v>
      </c>
      <c r="BR6" s="22">
        <f t="shared" si="8"/>
        <v>55.25</v>
      </c>
      <c r="BS6" s="22">
        <f t="shared" si="8"/>
        <v>61.01</v>
      </c>
      <c r="BT6" s="22">
        <f t="shared" si="8"/>
        <v>47.83</v>
      </c>
      <c r="BU6" s="22">
        <f t="shared" si="8"/>
        <v>84.77</v>
      </c>
      <c r="BV6" s="22">
        <f t="shared" si="8"/>
        <v>87.11</v>
      </c>
      <c r="BW6" s="22">
        <f t="shared" si="8"/>
        <v>82.78</v>
      </c>
      <c r="BX6" s="22">
        <f t="shared" si="8"/>
        <v>84.82</v>
      </c>
      <c r="BY6" s="22">
        <f t="shared" si="8"/>
        <v>82.29</v>
      </c>
      <c r="BZ6" s="21" t="str">
        <f>IF(BZ7="","",IF(BZ7="-","【-】","【"&amp;SUBSTITUTE(TEXT(BZ7,"#,##0.00"),"-","△")&amp;"】"))</f>
        <v>【97.47】</v>
      </c>
      <c r="CA6" s="22">
        <f>IF(CA7="",NA(),CA7)</f>
        <v>437.19</v>
      </c>
      <c r="CB6" s="22">
        <f t="shared" ref="CB6:CJ6" si="9">IF(CB7="",NA(),CB7)</f>
        <v>446.02</v>
      </c>
      <c r="CC6" s="22">
        <f t="shared" si="9"/>
        <v>516.03</v>
      </c>
      <c r="CD6" s="22">
        <f t="shared" si="9"/>
        <v>468.54</v>
      </c>
      <c r="CE6" s="22">
        <f t="shared" si="9"/>
        <v>473.72</v>
      </c>
      <c r="CF6" s="22">
        <f t="shared" si="9"/>
        <v>227.27</v>
      </c>
      <c r="CG6" s="22">
        <f t="shared" si="9"/>
        <v>223.98</v>
      </c>
      <c r="CH6" s="22">
        <f t="shared" si="9"/>
        <v>225.09</v>
      </c>
      <c r="CI6" s="22">
        <f t="shared" si="9"/>
        <v>224.82</v>
      </c>
      <c r="CJ6" s="22">
        <f t="shared" si="9"/>
        <v>230.85</v>
      </c>
      <c r="CK6" s="21" t="str">
        <f>IF(CK7="","",IF(CK7="-","【-】","【"&amp;SUBSTITUTE(TEXT(CK7,"#,##0.00"),"-","△")&amp;"】"))</f>
        <v>【174.75】</v>
      </c>
      <c r="CL6" s="22">
        <f>IF(CL7="",NA(),CL7)</f>
        <v>36.94</v>
      </c>
      <c r="CM6" s="22">
        <f t="shared" ref="CM6:CU6" si="10">IF(CM7="",NA(),CM7)</f>
        <v>35.9</v>
      </c>
      <c r="CN6" s="22">
        <f t="shared" si="10"/>
        <v>35.369999999999997</v>
      </c>
      <c r="CO6" s="22">
        <f t="shared" si="10"/>
        <v>34.26</v>
      </c>
      <c r="CP6" s="22">
        <f t="shared" si="10"/>
        <v>35.65</v>
      </c>
      <c r="CQ6" s="22">
        <f t="shared" si="10"/>
        <v>50.29</v>
      </c>
      <c r="CR6" s="22">
        <f t="shared" si="10"/>
        <v>49.64</v>
      </c>
      <c r="CS6" s="22">
        <f t="shared" si="10"/>
        <v>49.38</v>
      </c>
      <c r="CT6" s="22">
        <f t="shared" si="10"/>
        <v>50.09</v>
      </c>
      <c r="CU6" s="22">
        <f t="shared" si="10"/>
        <v>50.1</v>
      </c>
      <c r="CV6" s="21" t="str">
        <f>IF(CV7="","",IF(CV7="-","【-】","【"&amp;SUBSTITUTE(TEXT(CV7,"#,##0.00"),"-","△")&amp;"】"))</f>
        <v>【59.97】</v>
      </c>
      <c r="CW6" s="22">
        <f>IF(CW7="",NA(),CW7)</f>
        <v>84.28</v>
      </c>
      <c r="CX6" s="22">
        <f t="shared" ref="CX6:DF6" si="11">IF(CX7="",NA(),CX7)</f>
        <v>83.08</v>
      </c>
      <c r="CY6" s="22">
        <f t="shared" si="11"/>
        <v>74.52</v>
      </c>
      <c r="CZ6" s="22">
        <f t="shared" si="11"/>
        <v>83.64</v>
      </c>
      <c r="DA6" s="22">
        <f t="shared" si="11"/>
        <v>79.7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60.17</v>
      </c>
      <c r="DI6" s="22">
        <f t="shared" ref="DI6:DQ6" si="12">IF(DI7="",NA(),DI7)</f>
        <v>62.3</v>
      </c>
      <c r="DJ6" s="22">
        <f t="shared" si="12"/>
        <v>63.53</v>
      </c>
      <c r="DK6" s="22">
        <f t="shared" si="12"/>
        <v>64.930000000000007</v>
      </c>
      <c r="DL6" s="22">
        <f t="shared" si="12"/>
        <v>65.849999999999994</v>
      </c>
      <c r="DM6" s="22">
        <f t="shared" si="12"/>
        <v>45.85</v>
      </c>
      <c r="DN6" s="22">
        <f t="shared" si="12"/>
        <v>47.31</v>
      </c>
      <c r="DO6" s="22">
        <f t="shared" si="12"/>
        <v>47.5</v>
      </c>
      <c r="DP6" s="22">
        <f t="shared" si="12"/>
        <v>48.41</v>
      </c>
      <c r="DQ6" s="22">
        <f t="shared" si="12"/>
        <v>50.02</v>
      </c>
      <c r="DR6" s="21" t="str">
        <f>IF(DR7="","",IF(DR7="-","【-】","【"&amp;SUBSTITUTE(TEXT(DR7,"#,##0.00"),"-","△")&amp;"】"))</f>
        <v>【51.51】</v>
      </c>
      <c r="DS6" s="22">
        <f>IF(DS7="",NA(),DS7)</f>
        <v>27.65</v>
      </c>
      <c r="DT6" s="22">
        <f t="shared" ref="DT6:EB6" si="13">IF(DT7="",NA(),DT7)</f>
        <v>28.18</v>
      </c>
      <c r="DU6" s="22">
        <f t="shared" si="13"/>
        <v>31.75</v>
      </c>
      <c r="DV6" s="22">
        <f t="shared" si="13"/>
        <v>32.96</v>
      </c>
      <c r="DW6" s="22">
        <f t="shared" si="13"/>
        <v>32.32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0.33</v>
      </c>
      <c r="EE6" s="21">
        <f t="shared" ref="EE6:EM6" si="14">IF(EE7="",NA(),EE7)</f>
        <v>0</v>
      </c>
      <c r="EF6" s="22">
        <f t="shared" si="14"/>
        <v>0.02</v>
      </c>
      <c r="EG6" s="22">
        <f t="shared" si="14"/>
        <v>0.23</v>
      </c>
      <c r="EH6" s="22">
        <f t="shared" si="14"/>
        <v>0.66</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124630</v>
      </c>
      <c r="D7" s="24">
        <v>46</v>
      </c>
      <c r="E7" s="24">
        <v>1</v>
      </c>
      <c r="F7" s="24">
        <v>0</v>
      </c>
      <c r="G7" s="24">
        <v>1</v>
      </c>
      <c r="H7" s="24" t="s">
        <v>93</v>
      </c>
      <c r="I7" s="24" t="s">
        <v>94</v>
      </c>
      <c r="J7" s="24" t="s">
        <v>95</v>
      </c>
      <c r="K7" s="24" t="s">
        <v>96</v>
      </c>
      <c r="L7" s="24" t="s">
        <v>97</v>
      </c>
      <c r="M7" s="24" t="s">
        <v>98</v>
      </c>
      <c r="N7" s="25" t="s">
        <v>99</v>
      </c>
      <c r="O7" s="25">
        <v>67.48</v>
      </c>
      <c r="P7" s="25">
        <v>99.68</v>
      </c>
      <c r="Q7" s="25">
        <v>5005</v>
      </c>
      <c r="R7" s="25">
        <v>6990</v>
      </c>
      <c r="S7" s="25">
        <v>45.17</v>
      </c>
      <c r="T7" s="25">
        <v>154.75</v>
      </c>
      <c r="U7" s="25">
        <v>6936</v>
      </c>
      <c r="V7" s="25">
        <v>45.17</v>
      </c>
      <c r="W7" s="25">
        <v>153.55000000000001</v>
      </c>
      <c r="X7" s="25">
        <v>114</v>
      </c>
      <c r="Y7" s="25">
        <v>113.73</v>
      </c>
      <c r="Z7" s="25">
        <v>111.96</v>
      </c>
      <c r="AA7" s="25">
        <v>110.87</v>
      </c>
      <c r="AB7" s="25">
        <v>110.84</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244.99</v>
      </c>
      <c r="AU7" s="25">
        <v>234.5</v>
      </c>
      <c r="AV7" s="25">
        <v>269.77</v>
      </c>
      <c r="AW7" s="25">
        <v>296.58</v>
      </c>
      <c r="AX7" s="25">
        <v>259.31</v>
      </c>
      <c r="AY7" s="25">
        <v>300.14</v>
      </c>
      <c r="AZ7" s="25">
        <v>301.04000000000002</v>
      </c>
      <c r="BA7" s="25">
        <v>305.08</v>
      </c>
      <c r="BB7" s="25">
        <v>305.33999999999997</v>
      </c>
      <c r="BC7" s="25">
        <v>310.01</v>
      </c>
      <c r="BD7" s="25">
        <v>252.29</v>
      </c>
      <c r="BE7" s="25">
        <v>455.01</v>
      </c>
      <c r="BF7" s="25">
        <v>431.53</v>
      </c>
      <c r="BG7" s="25">
        <v>459.35</v>
      </c>
      <c r="BH7" s="25">
        <v>395.5</v>
      </c>
      <c r="BI7" s="25">
        <v>482.88</v>
      </c>
      <c r="BJ7" s="25">
        <v>566.65</v>
      </c>
      <c r="BK7" s="25">
        <v>551.62</v>
      </c>
      <c r="BL7" s="25">
        <v>585.59</v>
      </c>
      <c r="BM7" s="25">
        <v>561.34</v>
      </c>
      <c r="BN7" s="25">
        <v>538.33000000000004</v>
      </c>
      <c r="BO7" s="25">
        <v>268.07</v>
      </c>
      <c r="BP7" s="25">
        <v>64.81</v>
      </c>
      <c r="BQ7" s="25">
        <v>63.36</v>
      </c>
      <c r="BR7" s="25">
        <v>55.25</v>
      </c>
      <c r="BS7" s="25">
        <v>61.01</v>
      </c>
      <c r="BT7" s="25">
        <v>47.83</v>
      </c>
      <c r="BU7" s="25">
        <v>84.77</v>
      </c>
      <c r="BV7" s="25">
        <v>87.11</v>
      </c>
      <c r="BW7" s="25">
        <v>82.78</v>
      </c>
      <c r="BX7" s="25">
        <v>84.82</v>
      </c>
      <c r="BY7" s="25">
        <v>82.29</v>
      </c>
      <c r="BZ7" s="25">
        <v>97.47</v>
      </c>
      <c r="CA7" s="25">
        <v>437.19</v>
      </c>
      <c r="CB7" s="25">
        <v>446.02</v>
      </c>
      <c r="CC7" s="25">
        <v>516.03</v>
      </c>
      <c r="CD7" s="25">
        <v>468.54</v>
      </c>
      <c r="CE7" s="25">
        <v>473.72</v>
      </c>
      <c r="CF7" s="25">
        <v>227.27</v>
      </c>
      <c r="CG7" s="25">
        <v>223.98</v>
      </c>
      <c r="CH7" s="25">
        <v>225.09</v>
      </c>
      <c r="CI7" s="25">
        <v>224.82</v>
      </c>
      <c r="CJ7" s="25">
        <v>230.85</v>
      </c>
      <c r="CK7" s="25">
        <v>174.75</v>
      </c>
      <c r="CL7" s="25">
        <v>36.94</v>
      </c>
      <c r="CM7" s="25">
        <v>35.9</v>
      </c>
      <c r="CN7" s="25">
        <v>35.369999999999997</v>
      </c>
      <c r="CO7" s="25">
        <v>34.26</v>
      </c>
      <c r="CP7" s="25">
        <v>35.65</v>
      </c>
      <c r="CQ7" s="25">
        <v>50.29</v>
      </c>
      <c r="CR7" s="25">
        <v>49.64</v>
      </c>
      <c r="CS7" s="25">
        <v>49.38</v>
      </c>
      <c r="CT7" s="25">
        <v>50.09</v>
      </c>
      <c r="CU7" s="25">
        <v>50.1</v>
      </c>
      <c r="CV7" s="25">
        <v>59.97</v>
      </c>
      <c r="CW7" s="25">
        <v>84.28</v>
      </c>
      <c r="CX7" s="25">
        <v>83.08</v>
      </c>
      <c r="CY7" s="25">
        <v>74.52</v>
      </c>
      <c r="CZ7" s="25">
        <v>83.64</v>
      </c>
      <c r="DA7" s="25">
        <v>79.7</v>
      </c>
      <c r="DB7" s="25">
        <v>77.73</v>
      </c>
      <c r="DC7" s="25">
        <v>78.09</v>
      </c>
      <c r="DD7" s="25">
        <v>78.010000000000005</v>
      </c>
      <c r="DE7" s="25">
        <v>77.599999999999994</v>
      </c>
      <c r="DF7" s="25">
        <v>77.3</v>
      </c>
      <c r="DG7" s="25">
        <v>89.76</v>
      </c>
      <c r="DH7" s="25">
        <v>60.17</v>
      </c>
      <c r="DI7" s="25">
        <v>62.3</v>
      </c>
      <c r="DJ7" s="25">
        <v>63.53</v>
      </c>
      <c r="DK7" s="25">
        <v>64.930000000000007</v>
      </c>
      <c r="DL7" s="25">
        <v>65.849999999999994</v>
      </c>
      <c r="DM7" s="25">
        <v>45.85</v>
      </c>
      <c r="DN7" s="25">
        <v>47.31</v>
      </c>
      <c r="DO7" s="25">
        <v>47.5</v>
      </c>
      <c r="DP7" s="25">
        <v>48.41</v>
      </c>
      <c r="DQ7" s="25">
        <v>50.02</v>
      </c>
      <c r="DR7" s="25">
        <v>51.51</v>
      </c>
      <c r="DS7" s="25">
        <v>27.65</v>
      </c>
      <c r="DT7" s="25">
        <v>28.18</v>
      </c>
      <c r="DU7" s="25">
        <v>31.75</v>
      </c>
      <c r="DV7" s="25">
        <v>32.96</v>
      </c>
      <c r="DW7" s="25">
        <v>32.32</v>
      </c>
      <c r="DX7" s="25">
        <v>14.13</v>
      </c>
      <c r="DY7" s="25">
        <v>16.77</v>
      </c>
      <c r="DZ7" s="25">
        <v>17.399999999999999</v>
      </c>
      <c r="EA7" s="25">
        <v>18.64</v>
      </c>
      <c r="EB7" s="25">
        <v>19.510000000000002</v>
      </c>
      <c r="EC7" s="25">
        <v>23.75</v>
      </c>
      <c r="ED7" s="25">
        <v>0.33</v>
      </c>
      <c r="EE7" s="25">
        <v>0</v>
      </c>
      <c r="EF7" s="25">
        <v>0.02</v>
      </c>
      <c r="EG7" s="25">
        <v>0.23</v>
      </c>
      <c r="EH7" s="25">
        <v>0.66</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2024-01-22T02:29:08Z</cp:lastPrinted>
  <dcterms:created xsi:type="dcterms:W3CDTF">2023-12-05T00:51:59Z</dcterms:created>
  <dcterms:modified xsi:type="dcterms:W3CDTF">2024-02-16T05:47:08Z</dcterms:modified>
  <cp:category/>
</cp:coreProperties>
</file>