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23E740E2-88A6-4A76-B1D3-D7E3706C217D}" xr6:coauthVersionLast="47" xr6:coauthVersionMax="47" xr10:uidLastSave="{00000000-0000-0000-0000-000000000000}"/>
  <workbookProtection workbookAlgorithmName="SHA-512" workbookHashValue="cG+w3wj4lUF/9VpKXtn3pVmESZQ/PgdQ+OAOb9yelC1T60a4ZxAsOy2dVpRsMC7WkyMYUAcLpsOgZfUzhAqdCw==" workbookSaltValue="0OZSjaFsigGZqYeXnwJ/U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BB10" i="4"/>
  <c r="AT10" i="4"/>
  <c r="AL10" i="4"/>
  <c r="W10" i="4"/>
  <c r="P10"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<sst xmlns="http://schemas.openxmlformats.org/spreadsheetml/2006/main" count="228" uniqueCount="115">
  <si>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</si>
  <si>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</si>
  <si>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</si>
  <si>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</si>
  <si>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</si>
  <si>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</si>
  <si>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</si>
  <si>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</si>
  <si>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</si>
  <si>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</si>
  <si>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</si>
  <si>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</si>
  <si>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</si>
  <si>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</si>
  <si>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</si>
  <si>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</si>
  <si>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</si>
  <si>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</si>
  <si>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</si>
  <si>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</si>
  <si>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</si>
  <si>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</si>
  <si>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</si>
  <si>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</si>
  <si>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</si>
  <si>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</si>
  <si>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</si>
  <si>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</si>
  <si>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</si>
  <si>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</si>
  <si>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</si>
  <si>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</si>
  <si>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</si>
  <si>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</si>
  <si>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</si>
  <si>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</si>
  <si>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</si>
  <si>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</si>
  <si>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</si>
  <si>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</si>
  <si>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</si>
  <si>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</si>
  <si>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</si>
  <si>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</si>
  <si>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</si>
  <si>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</si>
  <si>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</si>
  <si>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</si>
  <si>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</si>
  <si>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</si>
  <si>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</si>
  <si>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</si>
  <si>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</si>
  <si>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</si>
  <si>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</si>
  <si>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</si>
  <si>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</si>
  <si>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</si>
  <si>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</si>
  <si>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</si>
  <si>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</si>
  <si>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</si>
  <si>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</si>
  <si>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</si>
  <si>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</si>
  <si>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</si>
  <si>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</si>
  <si>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</si>
  <si>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</si>
  <si>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</si>
  <si>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</si>
  <si>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</si>
  <si>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</si>
  <si>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</si>
  <si>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</si>
  <si>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</si>
  <si>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</si>
  <si>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</si>
  <si>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</si>
  <si>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</si>
  <si>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</si>
  <si>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</si>
  <si>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</si>
  <si>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</si>
  <si>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</si>
  <si>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</si>
  <si>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</si>
  <si>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</si>
  <si>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</si>
  <si>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</si>
  <si>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</si>
  <si>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</si>
  <si>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</si>
  <si>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</si>
  <si>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</si>
  <si>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</si>
  <si>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</si>
  <si>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</si>
  <si>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</si>
  <si>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</si>
  <si>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</si>
  <si>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</si>
  <si>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</si>
  <si>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</si>
  <si>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</si>
  <si>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</si>
  <si>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</si>
  <si>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</si>
  <si>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</si>
  <si>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</si>
  <si>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</si>
  <si>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</si>
  <si>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観光事業等が活動再開されたものの、経営については事業費の増加などにより、赤字経営となった。
　災害その他の緊急時を含めた、安定した水供給の観点から、施設の維持管理は重要であるが、老朽化が進行した施設更新需要は今後も増加が見込まれる状況にあり、事業の適切な実施と合理化が課題である。
　また他会計からの繰出金を受けていることからも財政基盤の安定化と将来負担水準の適正化が求められる。
　緊急性や費用対効果を十分に考慮・検討しコスト削減に併せて、経営の合理化を推進する体制作りの検討協議を行い持続可能な経営力の確保に努める。</t>
    <rPh sb="1" eb="5">
      <t>カンコウジギョウ</t>
    </rPh>
    <rPh sb="5" eb="6">
      <t>トウ</t>
    </rPh>
    <rPh sb="7" eb="11">
      <t>カツドウサイカイ</t>
    </rPh>
    <rPh sb="25" eb="28">
      <t>ジギョウヒ</t>
    </rPh>
    <rPh sb="29" eb="31">
      <t>ゾウカ</t>
    </rPh>
    <phoneticPr fontId="4"/>
  </si>
  <si>
    <t>　前年度までに実施した償却資産の更新に伴い減価償却費が上昇を始めたことや、エネルギー事情により動力費が上昇したことなどにより経常費用は増加した。また、使用水量が前年度より増加し給水収益も若干増加したものの、一般会計繰出金等の減額により、経常収益が伸びず、経常収支比率は下がり、100％を下回った。単年度での損失は生じたが、欠損金は生じていないため、累積欠損金比率は0％となっている。
　流動比率については、決算による消費税が支払から還付になり、流動負債が減少し未収金が発生したものの、損失による現金資産の減少により、流動資産が減少し、前年度比でも低下したが、全国平均値と比較すると高い数値となっている。
　企業債残高対給水収益比率については、年度中の借入がなく償還が進み、給水収益が前年度より増加したことから比率は低下した。料金回収率については、100%を下回っている状況にあり、料金収入以外の営業外収益への依存が大きい状況にある。施設利用率については、当初計画が観光需要の見込みから平均配水量などを多く見ており、全国平均を下回っている。
　有収率については、管路の老朽化等が進行し、漏水等が増加したことに伴い、逓減している。
　令和4年度は、料金収入は増加したが、老朽化進行による経常経費の増加に加え、大型更新事業の実施等により、事業全体での費用は増加している状況にあるため、営業費用の抑制と平準化に努め、効率的かつ健全な事業運営を行い、事業維持に努める。</t>
    <rPh sb="1" eb="4">
      <t>ゼンネンド</t>
    </rPh>
    <rPh sb="7" eb="9">
      <t>ジッシ</t>
    </rPh>
    <rPh sb="27" eb="29">
      <t>ジョウショウ</t>
    </rPh>
    <rPh sb="30" eb="31">
      <t>ハジ</t>
    </rPh>
    <rPh sb="42" eb="44">
      <t>ジジョウ</t>
    </rPh>
    <rPh sb="47" eb="50">
      <t>ドウリョクヒ</t>
    </rPh>
    <rPh sb="51" eb="53">
      <t>ジョウショウ</t>
    </rPh>
    <rPh sb="67" eb="69">
      <t>ゾウカ</t>
    </rPh>
    <rPh sb="79" eb="82">
      <t>ゼンネンド</t>
    </rPh>
    <rPh sb="84" eb="86">
      <t>ゾウカ</t>
    </rPh>
    <rPh sb="87" eb="91">
      <t>キュウスイシュウエキ</t>
    </rPh>
    <rPh sb="92" eb="94">
      <t>ジャッカン</t>
    </rPh>
    <rPh sb="94" eb="96">
      <t>ゾウカ</t>
    </rPh>
    <rPh sb="134" eb="135">
      <t>サ</t>
    </rPh>
    <rPh sb="202" eb="204">
      <t>ケッサン</t>
    </rPh>
    <rPh sb="207" eb="210">
      <t>ショウヒゼイ</t>
    </rPh>
    <rPh sb="211" eb="213">
      <t>シハライ</t>
    </rPh>
    <rPh sb="215" eb="217">
      <t>カンプ</t>
    </rPh>
    <rPh sb="238" eb="240">
      <t>ソンシツ</t>
    </rPh>
    <rPh sb="243" eb="245">
      <t>ゲンキン</t>
    </rPh>
    <rPh sb="245" eb="247">
      <t>シサン</t>
    </rPh>
    <rPh sb="248" eb="250">
      <t>ゲンショウ</t>
    </rPh>
    <rPh sb="254" eb="258">
      <t>リュウドウシサン</t>
    </rPh>
    <rPh sb="259" eb="261">
      <t>ゲンショウ</t>
    </rPh>
    <rPh sb="396" eb="401">
      <t>エイギョウガイシュウエキ</t>
    </rPh>
    <rPh sb="484" eb="486">
      <t>シンコウ</t>
    </rPh>
    <rPh sb="492" eb="494">
      <t>ゾウカ</t>
    </rPh>
    <rPh sb="499" eb="500">
      <t>トモナ</t>
    </rPh>
    <rPh sb="511" eb="513">
      <t>レイワ</t>
    </rPh>
    <rPh sb="514" eb="516">
      <t>ネンド</t>
    </rPh>
    <rPh sb="521" eb="525">
      <t>リョウキンシュウニュウ</t>
    </rPh>
    <rPh sb="526" eb="528">
      <t>ゾウカ</t>
    </rPh>
    <rPh sb="542" eb="544">
      <t>ゾウカ</t>
    </rPh>
    <rPh sb="545" eb="546">
      <t>クワ</t>
    </rPh>
    <rPh sb="548" eb="550">
      <t>オオガタ</t>
    </rPh>
    <rPh sb="550" eb="554">
      <t>コウシンジギョウ</t>
    </rPh>
    <rPh sb="555" eb="558">
      <t>ジッシトウ</t>
    </rPh>
    <rPh sb="562" eb="566">
      <t>ジギョウゼンタイ</t>
    </rPh>
    <rPh sb="568" eb="570">
      <t>ヒヨウ</t>
    </rPh>
    <rPh sb="577" eb="579">
      <t>ジョウキョウ</t>
    </rPh>
    <rPh sb="613" eb="614">
      <t>オコナ</t>
    </rPh>
    <rPh sb="616" eb="618">
      <t>ジギョウ</t>
    </rPh>
    <rPh sb="619" eb="621">
      <t>イジ</t>
    </rPh>
    <phoneticPr fontId="4"/>
  </si>
  <si>
    <t>　事業開始当初に布設した管路について、40年以上が経過していることから管路経年化率が2.45%とり、更新時期を迎えている状況にある。
　管路更新率は0%であるが、主要管路である送水管更新に2か年で実施しており、施工中のため0%となった。
　老朽化の進行による配水管漏水の増加や鉛給水管交換など、修繕費や更新工事等の維持管理費用の増加が今後も見込まれる。
　制水弁において塩害による不具合が見られることから、制水弁更新を順次実施するとともに、道路修繕に併せ鉛給水管の布設替えを行うなど、事業の効率化を図っている。
　毎年増加する維持管理に要する財源確保と事業合理化による、効率的な更新工事を実施し、収支バランスをとりながら、健全な経営への努力が引き続き課題となっている。</t>
    <rPh sb="50" eb="54">
      <t>コウシンジキ</t>
    </rPh>
    <rPh sb="55" eb="56">
      <t>ムカ</t>
    </rPh>
    <rPh sb="60" eb="62">
      <t>ジョウキョウ</t>
    </rPh>
    <rPh sb="96" eb="97">
      <t>ネン</t>
    </rPh>
    <rPh sb="98" eb="100">
      <t>ジッシ</t>
    </rPh>
    <rPh sb="105" eb="108">
      <t>セコウチュウ</t>
    </rPh>
    <rPh sb="209" eb="211">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</si>
</sst>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F-419C-84AC-4605BC911D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12F-419C-84AC-4605BC911D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33.57</c:v>
                </c:pt>
                <c:pt idx="1">
                  <c:v>33.08</c:v>
                </c:pt>
                <c:pt idx="2">
                  <c:v>32.729999999999997</c:v>
                </c:pt>
                <c:pt idx="3">
                  <c:v>32.520000000000003</c:v>
                </c:pt>
                <c:pt idx="4">
                  <c:v>33.78</c:v>
                </c:pt>
              </c:numCache>
            </c:numRef>
          </c:val>
          <c:extLst>
            <c:ext xmlns:c16="http://schemas.microsoft.com/office/drawing/2014/chart" uri="{C3380CC4-5D6E-409C-BE32-E72D297353CC}">
              <c16:uniqueId val="{00000000-DEAC-4FDB-9400-288E7AADCF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DEAC-4FDB-9400-288E7AADCF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93.27</c:v>
                </c:pt>
                <c:pt idx="1">
                  <c:v>92.19</c:v>
                </c:pt>
                <c:pt idx="2">
                  <c:v>79.08</c:v>
                </c:pt>
                <c:pt idx="3">
                  <c:v>91.43</c:v>
                </c:pt>
                <c:pt idx="4">
                  <c:v>89.01</c:v>
                </c:pt>
              </c:numCache>
            </c:numRef>
          </c:val>
          <c:extLst>
            <c:ext xmlns:c16="http://schemas.microsoft.com/office/drawing/2014/chart" uri="{C3380CC4-5D6E-409C-BE32-E72D297353CC}">
              <c16:uniqueId val="{00000000-16D9-4F3D-AA5A-CFBF51B775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6D9-4F3D-AA5A-CFBF51B775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100.05</c:v>
                </c:pt>
                <c:pt idx="1">
                  <c:v>94.79</c:v>
                </c:pt>
                <c:pt idx="2">
                  <c:v>88.62</c:v>
                </c:pt>
                <c:pt idx="3">
                  <c:v>90.26</c:v>
                </c:pt>
                <c:pt idx="4">
                  <c:v>80.91</c:v>
                </c:pt>
              </c:numCache>
            </c:numRef>
          </c:val>
          <c:extLst>
            <c:ext xmlns:c16="http://schemas.microsoft.com/office/drawing/2014/chart" uri="{C3380CC4-5D6E-409C-BE32-E72D297353CC}">
              <c16:uniqueId val="{00000000-8F17-423C-9571-83C1A274D1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8F17-423C-9571-83C1A274D1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64.510000000000005</c:v>
                </c:pt>
                <c:pt idx="1">
                  <c:v>65.7</c:v>
                </c:pt>
                <c:pt idx="2">
                  <c:v>67.12</c:v>
                </c:pt>
                <c:pt idx="3">
                  <c:v>68.150000000000006</c:v>
                </c:pt>
                <c:pt idx="4">
                  <c:v>68.930000000000007</c:v>
                </c:pt>
              </c:numCache>
            </c:numRef>
          </c:val>
          <c:extLst>
            <c:ext xmlns:c16="http://schemas.microsoft.com/office/drawing/2014/chart" uri="{C3380CC4-5D6E-409C-BE32-E72D297353CC}">
              <c16:uniqueId val="{00000000-AC8F-4137-9EBB-FAEFAFA89D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C8F-4137-9EBB-FAEFAFA89D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3.17</c:v>
                </c:pt>
                <c:pt idx="2">
                  <c:v>0.73</c:v>
                </c:pt>
                <c:pt idx="3">
                  <c:v>0.73</c:v>
                </c:pt>
                <c:pt idx="4">
                  <c:v>2.4500000000000002</c:v>
                </c:pt>
              </c:numCache>
            </c:numRef>
          </c:val>
          <c:extLst>
            <c:ext xmlns:c16="http://schemas.microsoft.com/office/drawing/2014/chart" uri="{C3380CC4-5D6E-409C-BE32-E72D297353CC}">
              <c16:uniqueId val="{00000000-B9D0-4F1C-B699-665654E17F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9D0-4F1C-B699-665654E17F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9-41C8-8885-BFCB3CC94E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A0A9-41C8-8885-BFCB3CC94E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7076.87</c:v>
                </c:pt>
                <c:pt idx="1">
                  <c:v>3967.64</c:v>
                </c:pt>
                <c:pt idx="2">
                  <c:v>2818.12</c:v>
                </c:pt>
                <c:pt idx="3">
                  <c:v>2216.81</c:v>
                </c:pt>
                <c:pt idx="4">
                  <c:v>2040.57</c:v>
                </c:pt>
              </c:numCache>
            </c:numRef>
          </c:val>
          <c:extLst>
            <c:ext xmlns:c16="http://schemas.microsoft.com/office/drawing/2014/chart" uri="{C3380CC4-5D6E-409C-BE32-E72D297353CC}">
              <c16:uniqueId val="{00000000-E9C4-4EC6-8B0F-0950983FEC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9C4-4EC6-8B0F-0950983FEC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218.24</c:v>
                </c:pt>
                <c:pt idx="1">
                  <c:v>218.41</c:v>
                </c:pt>
                <c:pt idx="2">
                  <c:v>247.81</c:v>
                </c:pt>
                <c:pt idx="3">
                  <c:v>197.12</c:v>
                </c:pt>
                <c:pt idx="4">
                  <c:v>179.48</c:v>
                </c:pt>
              </c:numCache>
            </c:numRef>
          </c:val>
          <c:extLst>
            <c:ext xmlns:c16="http://schemas.microsoft.com/office/drawing/2014/chart" uri="{C3380CC4-5D6E-409C-BE32-E72D297353CC}">
              <c16:uniqueId val="{00000000-73D3-4CB6-8FE8-EC7BB4DD0D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73D3-4CB6-8FE8-EC7BB4DD0D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84.02</c:v>
                </c:pt>
                <c:pt idx="1">
                  <c:v>78.989999999999995</c:v>
                </c:pt>
                <c:pt idx="2">
                  <c:v>67.72</c:v>
                </c:pt>
                <c:pt idx="3">
                  <c:v>80.98</c:v>
                </c:pt>
                <c:pt idx="4">
                  <c:v>74.56</c:v>
                </c:pt>
              </c:numCache>
            </c:numRef>
          </c:val>
          <c:extLst>
            <c:ext xmlns:c16="http://schemas.microsoft.com/office/drawing/2014/chart" uri="{C3380CC4-5D6E-409C-BE32-E72D297353CC}">
              <c16:uniqueId val="{00000000-DC67-4242-9EDF-7DB40070D3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C67-4242-9EDF-7DB40070D3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303.3</c:v>
                </c:pt>
                <c:pt idx="1">
                  <c:v>323.87</c:v>
                </c:pt>
                <c:pt idx="2">
                  <c:v>373.88</c:v>
                </c:pt>
                <c:pt idx="3">
                  <c:v>317.49</c:v>
                </c:pt>
                <c:pt idx="4">
                  <c:v>345.23</c:v>
                </c:pt>
              </c:numCache>
            </c:numRef>
          </c:val>
          <c:extLst>
            <c:ext xmlns:c16="http://schemas.microsoft.com/office/drawing/2014/chart" uri="{C3380CC4-5D6E-409C-BE32-E72D297353CC}">
              <c16:uniqueId val="{00000000-1EBD-47FC-95D1-B35C8D4747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1EBD-47FC-95D1-B35C8D4747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Page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御宿町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7114</v>
      </c>
      <c r="AM8" s="66"/>
      <c r="AN8" s="66"/>
      <c r="AO8" s="66"/>
      <c r="AP8" s="66"/>
      <c r="AQ8" s="66"/>
      <c r="AR8" s="66"/>
      <c r="AS8" s="66"/>
      <c r="AT8" s="37">
        <f>データ!$S$6</f>
        <v>24.85</v>
      </c>
      <c r="AU8" s="38"/>
      <c r="AV8" s="38"/>
      <c r="AW8" s="38"/>
      <c r="AX8" s="38"/>
      <c r="AY8" s="38"/>
      <c r="AZ8" s="38"/>
      <c r="BA8" s="38"/>
      <c r="BB8" s="55">
        <f>データ!$T$6</f>
        <v>286.27999999999997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88.35</v>
      </c>
      <c r="J10" s="38"/>
      <c r="K10" s="38"/>
      <c r="L10" s="38"/>
      <c r="M10" s="38"/>
      <c r="N10" s="38"/>
      <c r="O10" s="65"/>
      <c r="P10" s="55">
        <f>データ!$P$6</f>
        <v>97.5</v>
      </c>
      <c r="Q10" s="55"/>
      <c r="R10" s="55"/>
      <c r="S10" s="55"/>
      <c r="T10" s="55"/>
      <c r="U10" s="55"/>
      <c r="V10" s="55"/>
      <c r="W10" s="66">
        <f>データ!$Q$6</f>
        <v>4730</v>
      </c>
      <c r="X10" s="66"/>
      <c r="Y10" s="66"/>
      <c r="Z10" s="66"/>
      <c r="AA10" s="66"/>
      <c r="AB10" s="66"/>
      <c r="AC10" s="66"/>
      <c r="AD10" s="2"/>
      <c r="AE10" s="2"/>
      <c r="AF10" s="2"/>
      <c r="AG10" s="2"/>
      <c r="AH10" s="2"/>
      <c r="AI10" s="2"/>
      <c r="AJ10" s="2"/>
      <c r="AK10" s="2"/>
      <c r="AL10" s="66">
        <f>データ!$U$6</f>
        <v>6897</v>
      </c>
      <c r="AM10" s="66"/>
      <c r="AN10" s="66"/>
      <c r="AO10" s="66"/>
      <c r="AP10" s="66"/>
      <c r="AQ10" s="66"/>
      <c r="AR10" s="66"/>
      <c r="AS10" s="66"/>
      <c r="AT10" s="37">
        <f>データ!$V$6</f>
        <v>24.84</v>
      </c>
      <c r="AU10" s="38"/>
      <c r="AV10" s="38"/>
      <c r="AW10" s="38"/>
      <c r="AX10" s="38"/>
      <c r="AY10" s="38"/>
      <c r="AZ10" s="38"/>
      <c r="BA10" s="38"/>
      <c r="BB10" s="55">
        <f>データ!$W$6</f>
        <v>277.66000000000003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yztO7kSCOMkHHa1PwGqKIOYENQIo8s983FanLODbeHQyYgXQzI1pzxWAx/cvQ68f0B3tVJA07hOEcOZVZbllw==" saltValue="90eMt1nAIxj/gy0t6NkH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124435</v>
      </c>
      <c r="D6" s="20">
        <f t="shared" si="3"/>
        <v>46</v>
      </c>
      <c r="E6" s="20">
        <f t="shared" si="3"/>
        <v>1</v>
      </c>
      <c r="F6" s="20">
        <f t="shared" si="3"/>
        <v>0</v>
      </c>
      <c r="G6" s="20">
        <f t="shared" si="3"/>
        <v>1</v>
      </c>
      <c r="H6" s="20" t="str">
        <f t="shared" si="3"/>
        <v>千葉県　御宿町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88.35</v>
      </c>
      <c r="P6" s="21">
        <f t="shared" si="3"/>
        <v>97.5</v>
      </c>
      <c r="Q6" s="21">
        <f t="shared" si="3"/>
        <v>4730</v>
      </c>
      <c r="R6" s="21">
        <f t="shared" si="3"/>
        <v>7114</v>
      </c>
      <c r="S6" s="21">
        <f t="shared" si="3"/>
        <v>24.85</v>
      </c>
      <c r="T6" s="21">
        <f t="shared" si="3"/>
        <v>286.27999999999997</v>
      </c>
      <c r="U6" s="21">
        <f t="shared" si="3"/>
        <v>6897</v>
      </c>
      <c r="V6" s="21">
        <f t="shared" si="3"/>
        <v>24.84</v>
      </c>
      <c r="W6" s="21">
        <f t="shared" si="3"/>
        <v>277.66000000000003</v>
      </c>
      <c r="X6" s="22">
        <f>IF(X7="",NA(),X7)</f>
        <v>100.05</v>
      </c>
      <c r="Y6" s="22">
        <f t="shared" ref="Y6:AG6" si="4">IF(Y7="",NA(),Y7)</f>
        <v>94.79</v>
      </c>
      <c r="Z6" s="22">
        <f t="shared" si="4"/>
        <v>88.62</v>
      </c>
      <c r="AA6" s="22">
        <f t="shared" si="4"/>
        <v>90.26</v>
      </c>
      <c r="AB6" s="22">
        <f t="shared" si="4"/>
        <v>80.91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7076.87</v>
      </c>
      <c r="AU6" s="22">
        <f t="shared" ref="AU6:BC6" si="6">IF(AU7="",NA(),AU7)</f>
        <v>3967.64</v>
      </c>
      <c r="AV6" s="22">
        <f t="shared" si="6"/>
        <v>2818.12</v>
      </c>
      <c r="AW6" s="22">
        <f t="shared" si="6"/>
        <v>2216.81</v>
      </c>
      <c r="AX6" s="22">
        <f t="shared" si="6"/>
        <v>2040.57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218.24</v>
      </c>
      <c r="BF6" s="22">
        <f t="shared" ref="BF6:BN6" si="7">IF(BF7="",NA(),BF7)</f>
        <v>218.41</v>
      </c>
      <c r="BG6" s="22">
        <f t="shared" si="7"/>
        <v>247.81</v>
      </c>
      <c r="BH6" s="22">
        <f t="shared" si="7"/>
        <v>197.12</v>
      </c>
      <c r="BI6" s="22">
        <f t="shared" si="7"/>
        <v>179.48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84.02</v>
      </c>
      <c r="BQ6" s="22">
        <f t="shared" ref="BQ6:BY6" si="8">IF(BQ7="",NA(),BQ7)</f>
        <v>78.989999999999995</v>
      </c>
      <c r="BR6" s="22">
        <f t="shared" si="8"/>
        <v>67.72</v>
      </c>
      <c r="BS6" s="22">
        <f t="shared" si="8"/>
        <v>80.98</v>
      </c>
      <c r="BT6" s="22">
        <f t="shared" si="8"/>
        <v>74.56</v>
      </c>
      <c r="BU6" s="22">
        <f t="shared" si="8"/>
        <v>84.77</v>
      </c>
      <c r="BV6" s="22">
        <f t="shared" si="8"/>
        <v>87.11</v>
      </c>
      <c r="BW6" s="22">
        <f t="shared" si="8"/>
        <v>82.78</v>
      </c>
      <c r="BX6" s="22">
        <f t="shared" si="8"/>
        <v>84.82</v>
      </c>
      <c r="BY6" s="22">
        <f t="shared" si="8"/>
        <v>82.29</v>
      </c>
      <c r="BZ6" s="21" t="str">
        <f>IF(BZ7="","",IF(BZ7="-","【-】","【"&amp;SUBSTITUTE(TEXT(BZ7,"#,##0.00"),"-","△")&amp;"】"))</f>
        <v>【97.47】</v>
      </c>
      <c r="CA6" s="22">
        <f>IF(CA7="",NA(),CA7)</f>
        <v>303.3</v>
      </c>
      <c r="CB6" s="22">
        <f t="shared" ref="CB6:CJ6" si="9">IF(CB7="",NA(),CB7)</f>
        <v>323.87</v>
      </c>
      <c r="CC6" s="22">
        <f t="shared" si="9"/>
        <v>373.88</v>
      </c>
      <c r="CD6" s="22">
        <f t="shared" si="9"/>
        <v>317.49</v>
      </c>
      <c r="CE6" s="22">
        <f t="shared" si="9"/>
        <v>345.23</v>
      </c>
      <c r="CF6" s="22">
        <f t="shared" si="9"/>
        <v>227.27</v>
      </c>
      <c r="CG6" s="22">
        <f t="shared" si="9"/>
        <v>223.98</v>
      </c>
      <c r="CH6" s="22">
        <f t="shared" si="9"/>
        <v>225.09</v>
      </c>
      <c r="CI6" s="22">
        <f t="shared" si="9"/>
        <v>224.82</v>
      </c>
      <c r="CJ6" s="22">
        <f t="shared" si="9"/>
        <v>230.85</v>
      </c>
      <c r="CK6" s="21" t="str">
        <f>IF(CK7="","",IF(CK7="-","【-】","【"&amp;SUBSTITUTE(TEXT(CK7,"#,##0.00"),"-","△")&amp;"】"))</f>
        <v>【174.75】</v>
      </c>
      <c r="CL6" s="22">
        <f>IF(CL7="",NA(),CL7)</f>
        <v>33.57</v>
      </c>
      <c r="CM6" s="22">
        <f t="shared" ref="CM6:CU6" si="10">IF(CM7="",NA(),CM7)</f>
        <v>33.08</v>
      </c>
      <c r="CN6" s="22">
        <f t="shared" si="10"/>
        <v>32.729999999999997</v>
      </c>
      <c r="CO6" s="22">
        <f t="shared" si="10"/>
        <v>32.520000000000003</v>
      </c>
      <c r="CP6" s="22">
        <f t="shared" si="10"/>
        <v>33.78</v>
      </c>
      <c r="CQ6" s="22">
        <f t="shared" si="10"/>
        <v>50.29</v>
      </c>
      <c r="CR6" s="22">
        <f t="shared" si="10"/>
        <v>49.64</v>
      </c>
      <c r="CS6" s="22">
        <f t="shared" si="10"/>
        <v>49.38</v>
      </c>
      <c r="CT6" s="22">
        <f t="shared" si="10"/>
        <v>50.09</v>
      </c>
      <c r="CU6" s="22">
        <f t="shared" si="10"/>
        <v>50.1</v>
      </c>
      <c r="CV6" s="21" t="str">
        <f>IF(CV7="","",IF(CV7="-","【-】","【"&amp;SUBSTITUTE(TEXT(CV7,"#,##0.00"),"-","△")&amp;"】"))</f>
        <v>【59.97】</v>
      </c>
      <c r="CW6" s="22">
        <f>IF(CW7="",NA(),CW7)</f>
        <v>93.27</v>
      </c>
      <c r="CX6" s="22">
        <f t="shared" ref="CX6:DF6" si="11">IF(CX7="",NA(),CX7)</f>
        <v>92.19</v>
      </c>
      <c r="CY6" s="22">
        <f t="shared" si="11"/>
        <v>79.08</v>
      </c>
      <c r="CZ6" s="22">
        <f t="shared" si="11"/>
        <v>91.43</v>
      </c>
      <c r="DA6" s="22">
        <f t="shared" si="11"/>
        <v>89.01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64.510000000000005</v>
      </c>
      <c r="DI6" s="22">
        <f t="shared" ref="DI6:DQ6" si="12">IF(DI7="",NA(),DI7)</f>
        <v>65.7</v>
      </c>
      <c r="DJ6" s="22">
        <f t="shared" si="12"/>
        <v>67.12</v>
      </c>
      <c r="DK6" s="22">
        <f t="shared" si="12"/>
        <v>68.150000000000006</v>
      </c>
      <c r="DL6" s="22">
        <f t="shared" si="12"/>
        <v>68.930000000000007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2">
        <f t="shared" ref="DT6:EB6" si="13">IF(DT7="",NA(),DT7)</f>
        <v>3.17</v>
      </c>
      <c r="DU6" s="22">
        <f t="shared" si="13"/>
        <v>0.73</v>
      </c>
      <c r="DV6" s="22">
        <f t="shared" si="13"/>
        <v>0.73</v>
      </c>
      <c r="DW6" s="22">
        <f t="shared" si="13"/>
        <v>2.4500000000000002</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124435</v>
      </c>
      <c r="D7" s="24">
        <v>46</v>
      </c>
      <c r="E7" s="24">
        <v>1</v>
      </c>
      <c r="F7" s="24">
        <v>0</v>
      </c>
      <c r="G7" s="24">
        <v>1</v>
      </c>
      <c r="H7" s="24" t="s">
        <v>93</v>
      </c>
      <c r="I7" s="24" t="s">
        <v>94</v>
      </c>
      <c r="J7" s="24" t="s">
        <v>95</v>
      </c>
      <c r="K7" s="24" t="s">
        <v>96</v>
      </c>
      <c r="L7" s="24" t="s">
        <v>97</v>
      </c>
      <c r="M7" s="24" t="s">
        <v>98</v>
      </c>
      <c r="N7" s="25" t="s">
        <v>99</v>
      </c>
      <c r="O7" s="25">
        <v>88.35</v>
      </c>
      <c r="P7" s="25">
        <v>97.5</v>
      </c>
      <c r="Q7" s="25">
        <v>4730</v>
      </c>
      <c r="R7" s="25">
        <v>7114</v>
      </c>
      <c r="S7" s="25">
        <v>24.85</v>
      </c>
      <c r="T7" s="25">
        <v>286.27999999999997</v>
      </c>
      <c r="U7" s="25">
        <v>6897</v>
      </c>
      <c r="V7" s="25">
        <v>24.84</v>
      </c>
      <c r="W7" s="25">
        <v>277.66000000000003</v>
      </c>
      <c r="X7" s="25">
        <v>100.05</v>
      </c>
      <c r="Y7" s="25">
        <v>94.79</v>
      </c>
      <c r="Z7" s="25">
        <v>88.62</v>
      </c>
      <c r="AA7" s="25">
        <v>90.26</v>
      </c>
      <c r="AB7" s="25">
        <v>80.91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7076.87</v>
      </c>
      <c r="AU7" s="25">
        <v>3967.64</v>
      </c>
      <c r="AV7" s="25">
        <v>2818.12</v>
      </c>
      <c r="AW7" s="25">
        <v>2216.81</v>
      </c>
      <c r="AX7" s="25">
        <v>2040.57</v>
      </c>
      <c r="AY7" s="25">
        <v>300.14</v>
      </c>
      <c r="AZ7" s="25">
        <v>301.04000000000002</v>
      </c>
      <c r="BA7" s="25">
        <v>305.08</v>
      </c>
      <c r="BB7" s="25">
        <v>305.33999999999997</v>
      </c>
      <c r="BC7" s="25">
        <v>310.01</v>
      </c>
      <c r="BD7" s="25">
        <v>252.29</v>
      </c>
      <c r="BE7" s="25">
        <v>218.24</v>
      </c>
      <c r="BF7" s="25">
        <v>218.41</v>
      </c>
      <c r="BG7" s="25">
        <v>247.81</v>
      </c>
      <c r="BH7" s="25">
        <v>197.12</v>
      </c>
      <c r="BI7" s="25">
        <v>179.48</v>
      </c>
      <c r="BJ7" s="25">
        <v>566.65</v>
      </c>
      <c r="BK7" s="25">
        <v>551.62</v>
      </c>
      <c r="BL7" s="25">
        <v>585.59</v>
      </c>
      <c r="BM7" s="25">
        <v>561.34</v>
      </c>
      <c r="BN7" s="25">
        <v>538.33000000000004</v>
      </c>
      <c r="BO7" s="25">
        <v>268.07</v>
      </c>
      <c r="BP7" s="25">
        <v>84.02</v>
      </c>
      <c r="BQ7" s="25">
        <v>78.989999999999995</v>
      </c>
      <c r="BR7" s="25">
        <v>67.72</v>
      </c>
      <c r="BS7" s="25">
        <v>80.98</v>
      </c>
      <c r="BT7" s="25">
        <v>74.56</v>
      </c>
      <c r="BU7" s="25">
        <v>84.77</v>
      </c>
      <c r="BV7" s="25">
        <v>87.11</v>
      </c>
      <c r="BW7" s="25">
        <v>82.78</v>
      </c>
      <c r="BX7" s="25">
        <v>84.82</v>
      </c>
      <c r="BY7" s="25">
        <v>82.29</v>
      </c>
      <c r="BZ7" s="25">
        <v>97.47</v>
      </c>
      <c r="CA7" s="25">
        <v>303.3</v>
      </c>
      <c r="CB7" s="25">
        <v>323.87</v>
      </c>
      <c r="CC7" s="25">
        <v>373.88</v>
      </c>
      <c r="CD7" s="25">
        <v>317.49</v>
      </c>
      <c r="CE7" s="25">
        <v>345.23</v>
      </c>
      <c r="CF7" s="25">
        <v>227.27</v>
      </c>
      <c r="CG7" s="25">
        <v>223.98</v>
      </c>
      <c r="CH7" s="25">
        <v>225.09</v>
      </c>
      <c r="CI7" s="25">
        <v>224.82</v>
      </c>
      <c r="CJ7" s="25">
        <v>230.85</v>
      </c>
      <c r="CK7" s="25">
        <v>174.75</v>
      </c>
      <c r="CL7" s="25">
        <v>33.57</v>
      </c>
      <c r="CM7" s="25">
        <v>33.08</v>
      </c>
      <c r="CN7" s="25">
        <v>32.729999999999997</v>
      </c>
      <c r="CO7" s="25">
        <v>32.520000000000003</v>
      </c>
      <c r="CP7" s="25">
        <v>33.78</v>
      </c>
      <c r="CQ7" s="25">
        <v>50.29</v>
      </c>
      <c r="CR7" s="25">
        <v>49.64</v>
      </c>
      <c r="CS7" s="25">
        <v>49.38</v>
      </c>
      <c r="CT7" s="25">
        <v>50.09</v>
      </c>
      <c r="CU7" s="25">
        <v>50.1</v>
      </c>
      <c r="CV7" s="25">
        <v>59.97</v>
      </c>
      <c r="CW7" s="25">
        <v>93.27</v>
      </c>
      <c r="CX7" s="25">
        <v>92.19</v>
      </c>
      <c r="CY7" s="25">
        <v>79.08</v>
      </c>
      <c r="CZ7" s="25">
        <v>91.43</v>
      </c>
      <c r="DA7" s="25">
        <v>89.01</v>
      </c>
      <c r="DB7" s="25">
        <v>77.73</v>
      </c>
      <c r="DC7" s="25">
        <v>78.09</v>
      </c>
      <c r="DD7" s="25">
        <v>78.010000000000005</v>
      </c>
      <c r="DE7" s="25">
        <v>77.599999999999994</v>
      </c>
      <c r="DF7" s="25">
        <v>77.3</v>
      </c>
      <c r="DG7" s="25">
        <v>89.76</v>
      </c>
      <c r="DH7" s="25">
        <v>64.510000000000005</v>
      </c>
      <c r="DI7" s="25">
        <v>65.7</v>
      </c>
      <c r="DJ7" s="25">
        <v>67.12</v>
      </c>
      <c r="DK7" s="25">
        <v>68.150000000000006</v>
      </c>
      <c r="DL7" s="25">
        <v>68.930000000000007</v>
      </c>
      <c r="DM7" s="25">
        <v>45.85</v>
      </c>
      <c r="DN7" s="25">
        <v>47.31</v>
      </c>
      <c r="DO7" s="25">
        <v>47.5</v>
      </c>
      <c r="DP7" s="25">
        <v>48.41</v>
      </c>
      <c r="DQ7" s="25">
        <v>50.02</v>
      </c>
      <c r="DR7" s="25">
        <v>51.51</v>
      </c>
      <c r="DS7" s="25">
        <v>0</v>
      </c>
      <c r="DT7" s="25">
        <v>3.17</v>
      </c>
      <c r="DU7" s="25">
        <v>0.73</v>
      </c>
      <c r="DV7" s="25">
        <v>0.73</v>
      </c>
      <c r="DW7" s="25">
        <v>2.4500000000000002</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2024-01-26T01:39:08Z</cp:lastPrinted>
  <dcterms:created xsi:type="dcterms:W3CDTF">2023-12-05T00:51:59Z</dcterms:created>
  <dcterms:modified xsi:type="dcterms:W3CDTF">2024-02-21T04:58:58Z</dcterms:modified>
  <cp:category/>
</cp:coreProperties>
</file>