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Dstfs02\01170_市町村課$\01_所属全体フォルダ\6理財班\41-公営企業\★R05\06_経営比較分析表\03_公営企業に係る経営比較分析表（令和４年度決算）の分析等について（依頼）\03_回答文(団体→県)\99_検収作業中\下水道\03_回答\47_175_法非適_農集\"/>
    </mc:Choice>
  </mc:AlternateContent>
  <xr:revisionPtr revIDLastSave="0" documentId="13_ncr:1_{3C1550F5-5448-4D9D-8508-F91D5E0F675F}" xr6:coauthVersionLast="47" xr6:coauthVersionMax="47" xr10:uidLastSave="{00000000-0000-0000-0000-000000000000}"/>
  <workbookProtection workbookAlgorithmName="SHA-512" workbookHashValue="65hKuaugg6Lyi2Ef3IBeeX+JToEAd+Id6aAgH0JtJXM03TQ0eS71+0v4qfKGK+RRKioYbWTWJCqDwClW3LJ7xg==" workbookSaltValue="9aVkvyHoXiwKCREoNgjhHQ==" workbookSpinCount="100000" lockStructure="1"/>
  <bookViews>
    <workbookView xWindow="14295" yWindow="0" windowWidth="14610" windowHeight="15585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AL10" i="4" s="1"/>
  <c r="U6" i="5"/>
  <c r="BB8" i="4" s="1"/>
  <c r="T6" i="5"/>
  <c r="AT8" i="4" s="1"/>
  <c r="S6" i="5"/>
  <c r="AL8" i="4" s="1"/>
  <c r="R6" i="5"/>
  <c r="Q6" i="5"/>
  <c r="W10" i="4" s="1"/>
  <c r="P6" i="5"/>
  <c r="P10" i="4" s="1"/>
  <c r="O6" i="5"/>
  <c r="I10" i="4" s="1"/>
  <c r="N6" i="5"/>
  <c r="B10" i="4" s="1"/>
  <c r="M6" i="5"/>
  <c r="L6" i="5"/>
  <c r="W8" i="4" s="1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AD10" i="4"/>
  <c r="AD8" i="4"/>
  <c r="B8" i="4"/>
</calcChain>
</file>

<file path=xl/sharedStrings.xml><?xml version="1.0" encoding="utf-8"?>
<sst xmlns="http://schemas.openxmlformats.org/spreadsheetml/2006/main" count="237" uniqueCount="122">
  <si>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</si>
  <si>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</si>
  <si>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</si>
  <si>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</si>
  <si>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</si>
  <si>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</si>
  <si>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</si>
  <si>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</si>
  <si>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</si>
  <si>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</si>
  <si>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</si>
  <si>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</si>
  <si>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</si>
  <si>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</si>
  <si>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</si>
  <si>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</si>
  <si>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</si>
  <si>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</si>
  <si>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</si>
  <si>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</si>
  <si>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</si>
  <si>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</si>
  <si>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</si>
  <si>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</si>
  <si>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</si>
  <si>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</si>
  <si>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</si>
  <si>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</si>
  <si>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</si>
  <si>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</si>
  <si>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</si>
  <si>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</si>
  <si>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</si>
  <si>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</si>
  <si>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</si>
  <si>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</si>
  <si>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</si>
  <si>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</si>
  <si>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</si>
  <si>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</si>
  <si>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</si>
  <si>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</si>
  <si>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</si>
  <si>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</si>
  <si>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</si>
  <si>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</si>
  <si>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</si>
  <si>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</si>
  <si>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</si>
  <si>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</si>
  <si>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</si>
  <si>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</si>
  <si>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</si>
  <si>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</si>
  <si>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</si>
  <si>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</si>
  <si>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</si>
  <si>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</si>
  <si>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</si>
  <si>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</si>
  <si>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</si>
  <si>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</si>
  <si>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</si>
  <si>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</si>
  <si>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</si>
  <si>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</si>
  <si>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</si>
  <si>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</si>
  <si>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</si>
  <si>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</si>
  <si>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</si>
  <si>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</si>
  <si>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</si>
  <si>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</si>
  <si>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</si>
  <si>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</si>
  <si>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</si>
  <si>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</si>
  <si>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</si>
  <si>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</si>
  <si>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</si>
  <si>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</si>
  <si>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</si>
  <si>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</si>
  <si>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</si>
  <si>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</si>
  <si>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</si>
  <si>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</si>
  <si>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</si>
  <si>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</si>
  <si>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</si>
  <si>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</si>
  <si>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</si>
  <si>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</si>
  <si>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</si>
  <si>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</si>
  <si>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</si>
  <si>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</si>
  <si>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千葉県　長柄町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</si>
  <si>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</si>
  <si>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</si>
  <si>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</si>
  <si>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</si>
  <si>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</si>
  <si>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</si>
  <si>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</si>
  <si>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</si>
  <si>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</si>
  <si>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</si>
  <si>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</si>
  <si>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</si>
  <si>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</si>
  <si>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</si>
  <si>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</si>
  <si>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</si>
  <si>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</si>
  <si>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</si>
  <si>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</si>
  <si>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</si>
  <si>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人口減少による使用料収入の減少が見込まれるため、収益的収支比率の悪化の防止、維持管理費の削減や使用料の改定等を検討し、経営の改善を図っていく必要がある。
また、更なる接続促進を行い有収水量の増加を図るとともに、使用料収入の減少を最小限に抑える。</t>
    <phoneticPr fontId="4"/>
  </si>
  <si>
    <t>①収益的収支比率については、数値が100%未満であり、一般会計繰入金で補填している状況である。今後も経費削減や使用料金の適正な水準への引き上げの検討など、経営改善を図っていく必要がある。
⑤経費回収率については、数値が100%未満であり、汚水処理に係る費用が使用料以外の収入で賄われているため、適正な使用料収入の確保及び汚水処理費の削減が必要である。
⑥汚水処理原価については、年ごとに増減があり、類似団体の平均値以下の数値で推移している。明確な数値基準値はないと考えられるが、置かれている状況を把握し、経営改善を図っていく必要がある。
⑦施設利用率については、年ごとに若干の推移はみられ、類似団体平均値前後の数値となっている。
⑧水洗化率については、増加傾向にあり、類似団体平均値以上の推移を維持している。　</t>
    <rPh sb="14" eb="16">
      <t>スウチ</t>
    </rPh>
    <rPh sb="106" eb="108">
      <t>スウチ</t>
    </rPh>
    <rPh sb="189" eb="190">
      <t>トシ</t>
    </rPh>
    <rPh sb="220" eb="222">
      <t>メイカク</t>
    </rPh>
    <rPh sb="223" eb="228">
      <t>スウチキジュンチ</t>
    </rPh>
    <rPh sb="232" eb="233">
      <t>カンガ</t>
    </rPh>
    <rPh sb="239" eb="240">
      <t>オ</t>
    </rPh>
    <rPh sb="245" eb="247">
      <t>ジョウキョウ</t>
    </rPh>
    <rPh sb="248" eb="250">
      <t>ハアク</t>
    </rPh>
    <rPh sb="252" eb="254">
      <t>ケイエイ</t>
    </rPh>
    <rPh sb="254" eb="256">
      <t>カイゼン</t>
    </rPh>
    <rPh sb="257" eb="258">
      <t>ハカ</t>
    </rPh>
    <rPh sb="262" eb="264">
      <t>ヒツヨウ</t>
    </rPh>
    <phoneticPr fontId="4"/>
  </si>
  <si>
    <t>令和2年度に機能診断を実施し、また最適整備構想を策定した。平成9年に供用を開始し、25年余りを経過しているため、診断結果をもとに必要な更新を進めていく。</t>
    <rPh sb="11" eb="13">
      <t>ジッシ</t>
    </rPh>
    <rPh sb="34" eb="36">
      <t>キョウヨウ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</si>
</sst>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0.47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7A-465B-9885-8D9EF73A0E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0.02</c:v>
                </c:pt>
                <c:pt idx="2">
                  <c:v>0.25</c:v>
                </c:pt>
                <c:pt idx="3">
                  <c:v>0.05</c:v>
                </c:pt>
                <c:pt idx="4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7A-465B-9885-8D9EF73A0E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50.96</c:v>
                </c:pt>
                <c:pt idx="1">
                  <c:v>0</c:v>
                </c:pt>
                <c:pt idx="2">
                  <c:v>54.25</c:v>
                </c:pt>
                <c:pt idx="3">
                  <c:v>52.88</c:v>
                </c:pt>
                <c:pt idx="4">
                  <c:v>50.41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49-4F01-BB96-46C4697A5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50.68</c:v>
                </c:pt>
                <c:pt idx="1">
                  <c:v>50.14</c:v>
                </c:pt>
                <c:pt idx="2">
                  <c:v>54.83</c:v>
                </c:pt>
                <c:pt idx="3">
                  <c:v>66.53</c:v>
                </c:pt>
                <c:pt idx="4">
                  <c:v>52.35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49-4F01-BB96-46C4697A5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85.52</c:v>
                </c:pt>
                <c:pt idx="1">
                  <c:v>85.27</c:v>
                </c:pt>
                <c:pt idx="2">
                  <c:v>85.35</c:v>
                </c:pt>
                <c:pt idx="3">
                  <c:v>86.14</c:v>
                </c:pt>
                <c:pt idx="4">
                  <c:v>85.47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DE-416F-9CBF-1DA2650C5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84.86</c:v>
                </c:pt>
                <c:pt idx="1">
                  <c:v>84.98</c:v>
                </c:pt>
                <c:pt idx="2">
                  <c:v>84.7</c:v>
                </c:pt>
                <c:pt idx="3">
                  <c:v>84.67</c:v>
                </c:pt>
                <c:pt idx="4">
                  <c:v>84.39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DE-416F-9CBF-1DA2650C5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48.51</c:v>
                </c:pt>
                <c:pt idx="1">
                  <c:v>53.77</c:v>
                </c:pt>
                <c:pt idx="2">
                  <c:v>45.98</c:v>
                </c:pt>
                <c:pt idx="3">
                  <c:v>38.04</c:v>
                </c:pt>
                <c:pt idx="4">
                  <c:v>44.17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C1-4A4B-8CA0-E5C4F1C56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C1-4A4B-8CA0-E5C4F1C56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01-4516-B40C-EBB062BF7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01-4516-B40C-EBB062BF7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74-455B-AD34-B733EA5B5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74-455B-AD34-B733EA5B5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98-4C2D-8B05-B205A3636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98-4C2D-8B05-B205A3636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93-4557-A194-214A8FAF0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93-4557-A194-214A8FAF0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1028.8699999999999</c:v>
                </c:pt>
                <c:pt idx="1">
                  <c:v>865.67</c:v>
                </c:pt>
                <c:pt idx="2">
                  <c:v>805.58</c:v>
                </c:pt>
                <c:pt idx="3">
                  <c:v>743.96</c:v>
                </c:pt>
                <c:pt idx="4">
                  <c:v>410.43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2D-438B-B169-5CD9BDD71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789.46</c:v>
                </c:pt>
                <c:pt idx="1">
                  <c:v>826.83</c:v>
                </c:pt>
                <c:pt idx="2">
                  <c:v>867.83</c:v>
                </c:pt>
                <c:pt idx="3">
                  <c:v>791.76</c:v>
                </c:pt>
                <c:pt idx="4">
                  <c:v>900.82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2D-438B-B169-5CD9BDD71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64.709999999999994</c:v>
                </c:pt>
                <c:pt idx="1">
                  <c:v>41.01</c:v>
                </c:pt>
                <c:pt idx="2">
                  <c:v>55</c:v>
                </c:pt>
                <c:pt idx="3">
                  <c:v>79.55</c:v>
                </c:pt>
                <c:pt idx="4">
                  <c:v>55.21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4F-4051-8B00-9FC61D1DE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57.77</c:v>
                </c:pt>
                <c:pt idx="1">
                  <c:v>57.31</c:v>
                </c:pt>
                <c:pt idx="2">
                  <c:v>57.08</c:v>
                </c:pt>
                <c:pt idx="3">
                  <c:v>56.26</c:v>
                </c:pt>
                <c:pt idx="4">
                  <c:v>52.94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4F-4051-8B00-9FC61D1DE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254.56</c:v>
                </c:pt>
                <c:pt idx="1">
                  <c:v>370.15</c:v>
                </c:pt>
                <c:pt idx="2">
                  <c:v>280.49</c:v>
                </c:pt>
                <c:pt idx="3">
                  <c:v>196.28</c:v>
                </c:pt>
                <c:pt idx="4">
                  <c:v>292.62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ED-4BC0-BE68-273007DE63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274.35000000000002</c:v>
                </c:pt>
                <c:pt idx="1">
                  <c:v>273.52</c:v>
                </c:pt>
                <c:pt idx="2">
                  <c:v>274.99</c:v>
                </c:pt>
                <c:pt idx="3">
                  <c:v>282.08999999999997</c:v>
                </c:pt>
                <c:pt idx="4">
                  <c:v>303.27999999999997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ED-4BC0-BE68-273007DE63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【809.19】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【87.30】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zoomScale="85" zoomScaleNormal="8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千葉県　長柄町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40" t="str">
        <f>データ!I6</f>
        <v>法非適用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農業集落排水</v>
      </c>
      <c r="Q8" s="40"/>
      <c r="R8" s="40"/>
      <c r="S8" s="40"/>
      <c r="T8" s="40"/>
      <c r="U8" s="40"/>
      <c r="V8" s="40"/>
      <c r="W8" s="40" t="str">
        <f>データ!L6</f>
        <v>F2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6444</v>
      </c>
      <c r="AM8" s="42"/>
      <c r="AN8" s="42"/>
      <c r="AO8" s="42"/>
      <c r="AP8" s="42"/>
      <c r="AQ8" s="42"/>
      <c r="AR8" s="42"/>
      <c r="AS8" s="42"/>
      <c r="AT8" s="35">
        <f>データ!T6</f>
        <v>47.11</v>
      </c>
      <c r="AU8" s="35"/>
      <c r="AV8" s="35"/>
      <c r="AW8" s="35"/>
      <c r="AX8" s="35"/>
      <c r="AY8" s="35"/>
      <c r="AZ8" s="35"/>
      <c r="BA8" s="35"/>
      <c r="BB8" s="35">
        <f>データ!U6</f>
        <v>136.79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 t="str">
        <f>データ!O6</f>
        <v>該当数値なし</v>
      </c>
      <c r="J10" s="35"/>
      <c r="K10" s="35"/>
      <c r="L10" s="35"/>
      <c r="M10" s="35"/>
      <c r="N10" s="35"/>
      <c r="O10" s="35"/>
      <c r="P10" s="35">
        <f>データ!P6</f>
        <v>11.69</v>
      </c>
      <c r="Q10" s="35"/>
      <c r="R10" s="35"/>
      <c r="S10" s="35"/>
      <c r="T10" s="35"/>
      <c r="U10" s="35"/>
      <c r="V10" s="35"/>
      <c r="W10" s="35">
        <f>データ!Q6</f>
        <v>100</v>
      </c>
      <c r="X10" s="35"/>
      <c r="Y10" s="35"/>
      <c r="Z10" s="35"/>
      <c r="AA10" s="35"/>
      <c r="AB10" s="35"/>
      <c r="AC10" s="35"/>
      <c r="AD10" s="42">
        <f>データ!R6</f>
        <v>3850</v>
      </c>
      <c r="AE10" s="42"/>
      <c r="AF10" s="42"/>
      <c r="AG10" s="42"/>
      <c r="AH10" s="42"/>
      <c r="AI10" s="42"/>
      <c r="AJ10" s="42"/>
      <c r="AK10" s="2"/>
      <c r="AL10" s="42">
        <f>データ!V6</f>
        <v>750</v>
      </c>
      <c r="AM10" s="42"/>
      <c r="AN10" s="42"/>
      <c r="AO10" s="42"/>
      <c r="AP10" s="42"/>
      <c r="AQ10" s="42"/>
      <c r="AR10" s="42"/>
      <c r="AS10" s="42"/>
      <c r="AT10" s="35">
        <f>データ!W6</f>
        <v>0.52</v>
      </c>
      <c r="AU10" s="35"/>
      <c r="AV10" s="35"/>
      <c r="AW10" s="35"/>
      <c r="AX10" s="35"/>
      <c r="AY10" s="35"/>
      <c r="AZ10" s="35"/>
      <c r="BA10" s="35"/>
      <c r="BB10" s="35">
        <f>データ!X6</f>
        <v>1442.31</v>
      </c>
      <c r="BC10" s="35"/>
      <c r="BD10" s="35"/>
      <c r="BE10" s="35"/>
      <c r="BF10" s="35"/>
      <c r="BG10" s="35"/>
      <c r="BH10" s="35"/>
      <c r="BI10" s="35"/>
      <c r="BJ10" s="2"/>
      <c r="BK10" s="2"/>
      <c r="BL10" s="67" t="s">
        <v>22</v>
      </c>
      <c r="BM10" s="68"/>
      <c r="BN10" s="69" t="s">
        <v>23</v>
      </c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7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3" t="s">
        <v>24</v>
      </c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</row>
    <row r="14" spans="1:78" ht="13.5" customHeight="1" x14ac:dyDescent="0.15">
      <c r="A14" s="2"/>
      <c r="B14" s="55" t="s">
        <v>25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7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60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1" t="s">
        <v>120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6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1" t="s">
        <v>121</v>
      </c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3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1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3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1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3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1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3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1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3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1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3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1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3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1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3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1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3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1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3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1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3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1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3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1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3"/>
    </row>
    <row r="60" spans="1:78" ht="13.5" customHeight="1" x14ac:dyDescent="0.15">
      <c r="A60" s="2"/>
      <c r="B60" s="58" t="s">
        <v>28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60"/>
      <c r="BK60" s="2"/>
      <c r="BL60" s="61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3"/>
    </row>
    <row r="61" spans="1:78" ht="13.5" customHeight="1" x14ac:dyDescent="0.15">
      <c r="A61" s="2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60"/>
      <c r="BK61" s="2"/>
      <c r="BL61" s="61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3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1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3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4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6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1" t="s">
        <v>119</v>
      </c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3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1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3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1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3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1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3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1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3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1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3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1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3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1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3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1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3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1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3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1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3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1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3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1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3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1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3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1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3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1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3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4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6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【809.19】</v>
      </c>
      <c r="I86" s="12" t="str">
        <f>データ!CA6</f>
        <v>【57.02】</v>
      </c>
      <c r="J86" s="12" t="str">
        <f>データ!CL6</f>
        <v>【273.68】</v>
      </c>
      <c r="K86" s="12" t="str">
        <f>データ!CW6</f>
        <v>【52.55】</v>
      </c>
      <c r="L86" s="12" t="str">
        <f>データ!DH6</f>
        <v>【87.30】</v>
      </c>
      <c r="M86" s="12" t="s">
        <v>44</v>
      </c>
      <c r="N86" s="12" t="s">
        <v>44</v>
      </c>
      <c r="O86" s="12" t="str">
        <f>データ!EO6</f>
        <v>【0.02】</v>
      </c>
    </row>
  </sheetData>
  <sheetProtection algorithmName="SHA-512" hashValue="IGzUoFyKZQ/qJV2Ve0GzNLM2IC3ACWAw5BnMAqxA15DXlDb1hyzQVwJfODkkST5rO4n1uL/8kYXQTYGq7xIXgg==" saltValue="ZLxHtvJL82futd8B4e/xCg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2022</v>
      </c>
      <c r="C6" s="19">
        <f t="shared" ref="C6:X6" si="3">C7</f>
        <v>124265</v>
      </c>
      <c r="D6" s="19">
        <f t="shared" si="3"/>
        <v>47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千葉県　長柄町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11.69</v>
      </c>
      <c r="Q6" s="20">
        <f t="shared" si="3"/>
        <v>100</v>
      </c>
      <c r="R6" s="20">
        <f t="shared" si="3"/>
        <v>3850</v>
      </c>
      <c r="S6" s="20">
        <f t="shared" si="3"/>
        <v>6444</v>
      </c>
      <c r="T6" s="20">
        <f t="shared" si="3"/>
        <v>47.11</v>
      </c>
      <c r="U6" s="20">
        <f t="shared" si="3"/>
        <v>136.79</v>
      </c>
      <c r="V6" s="20">
        <f t="shared" si="3"/>
        <v>750</v>
      </c>
      <c r="W6" s="20">
        <f t="shared" si="3"/>
        <v>0.52</v>
      </c>
      <c r="X6" s="20">
        <f t="shared" si="3"/>
        <v>1442.31</v>
      </c>
      <c r="Y6" s="21">
        <f>IF(Y7="",NA(),Y7)</f>
        <v>48.51</v>
      </c>
      <c r="Z6" s="21">
        <f t="shared" ref="Z6:AH6" si="4">IF(Z7="",NA(),Z7)</f>
        <v>53.77</v>
      </c>
      <c r="AA6" s="21">
        <f t="shared" si="4"/>
        <v>45.98</v>
      </c>
      <c r="AB6" s="21">
        <f t="shared" si="4"/>
        <v>38.04</v>
      </c>
      <c r="AC6" s="21">
        <f t="shared" si="4"/>
        <v>44.17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1028.8699999999999</v>
      </c>
      <c r="BG6" s="21">
        <f t="shared" ref="BG6:BO6" si="7">IF(BG7="",NA(),BG7)</f>
        <v>865.67</v>
      </c>
      <c r="BH6" s="21">
        <f t="shared" si="7"/>
        <v>805.58</v>
      </c>
      <c r="BI6" s="21">
        <f t="shared" si="7"/>
        <v>743.96</v>
      </c>
      <c r="BJ6" s="21">
        <f t="shared" si="7"/>
        <v>410.43</v>
      </c>
      <c r="BK6" s="21">
        <f t="shared" si="7"/>
        <v>789.46</v>
      </c>
      <c r="BL6" s="21">
        <f t="shared" si="7"/>
        <v>826.83</v>
      </c>
      <c r="BM6" s="21">
        <f t="shared" si="7"/>
        <v>867.83</v>
      </c>
      <c r="BN6" s="21">
        <f t="shared" si="7"/>
        <v>791.76</v>
      </c>
      <c r="BO6" s="21">
        <f t="shared" si="7"/>
        <v>900.82</v>
      </c>
      <c r="BP6" s="20" t="str">
        <f>IF(BP7="","",IF(BP7="-","【-】","【"&amp;SUBSTITUTE(TEXT(BP7,"#,##0.00"),"-","△")&amp;"】"))</f>
        <v>【809.19】</v>
      </c>
      <c r="BQ6" s="21">
        <f>IF(BQ7="",NA(),BQ7)</f>
        <v>64.709999999999994</v>
      </c>
      <c r="BR6" s="21">
        <f t="shared" ref="BR6:BZ6" si="8">IF(BR7="",NA(),BR7)</f>
        <v>41.01</v>
      </c>
      <c r="BS6" s="21">
        <f t="shared" si="8"/>
        <v>55</v>
      </c>
      <c r="BT6" s="21">
        <f t="shared" si="8"/>
        <v>79.55</v>
      </c>
      <c r="BU6" s="21">
        <f t="shared" si="8"/>
        <v>55.21</v>
      </c>
      <c r="BV6" s="21">
        <f t="shared" si="8"/>
        <v>57.77</v>
      </c>
      <c r="BW6" s="21">
        <f t="shared" si="8"/>
        <v>57.31</v>
      </c>
      <c r="BX6" s="21">
        <f t="shared" si="8"/>
        <v>57.08</v>
      </c>
      <c r="BY6" s="21">
        <f t="shared" si="8"/>
        <v>56.26</v>
      </c>
      <c r="BZ6" s="21">
        <f t="shared" si="8"/>
        <v>52.94</v>
      </c>
      <c r="CA6" s="20" t="str">
        <f>IF(CA7="","",IF(CA7="-","【-】","【"&amp;SUBSTITUTE(TEXT(CA7,"#,##0.00"),"-","△")&amp;"】"))</f>
        <v>【57.02】</v>
      </c>
      <c r="CB6" s="21">
        <f>IF(CB7="",NA(),CB7)</f>
        <v>254.56</v>
      </c>
      <c r="CC6" s="21">
        <f t="shared" ref="CC6:CK6" si="9">IF(CC7="",NA(),CC7)</f>
        <v>370.15</v>
      </c>
      <c r="CD6" s="21">
        <f t="shared" si="9"/>
        <v>280.49</v>
      </c>
      <c r="CE6" s="21">
        <f t="shared" si="9"/>
        <v>196.28</v>
      </c>
      <c r="CF6" s="21">
        <f t="shared" si="9"/>
        <v>292.62</v>
      </c>
      <c r="CG6" s="21">
        <f t="shared" si="9"/>
        <v>274.35000000000002</v>
      </c>
      <c r="CH6" s="21">
        <f t="shared" si="9"/>
        <v>273.52</v>
      </c>
      <c r="CI6" s="21">
        <f t="shared" si="9"/>
        <v>274.99</v>
      </c>
      <c r="CJ6" s="21">
        <f t="shared" si="9"/>
        <v>282.08999999999997</v>
      </c>
      <c r="CK6" s="21">
        <f t="shared" si="9"/>
        <v>303.27999999999997</v>
      </c>
      <c r="CL6" s="20" t="str">
        <f>IF(CL7="","",IF(CL7="-","【-】","【"&amp;SUBSTITUTE(TEXT(CL7,"#,##0.00"),"-","△")&amp;"】"))</f>
        <v>【273.68】</v>
      </c>
      <c r="CM6" s="21">
        <f>IF(CM7="",NA(),CM7)</f>
        <v>50.96</v>
      </c>
      <c r="CN6" s="21" t="str">
        <f t="shared" ref="CN6:CV6" si="10">IF(CN7="",NA(),CN7)</f>
        <v>-</v>
      </c>
      <c r="CO6" s="21">
        <f t="shared" si="10"/>
        <v>54.25</v>
      </c>
      <c r="CP6" s="21">
        <f t="shared" si="10"/>
        <v>52.88</v>
      </c>
      <c r="CQ6" s="21">
        <f t="shared" si="10"/>
        <v>50.41</v>
      </c>
      <c r="CR6" s="21">
        <f t="shared" si="10"/>
        <v>50.68</v>
      </c>
      <c r="CS6" s="21">
        <f t="shared" si="10"/>
        <v>50.14</v>
      </c>
      <c r="CT6" s="21">
        <f t="shared" si="10"/>
        <v>54.83</v>
      </c>
      <c r="CU6" s="21">
        <f t="shared" si="10"/>
        <v>66.53</v>
      </c>
      <c r="CV6" s="21">
        <f t="shared" si="10"/>
        <v>52.35</v>
      </c>
      <c r="CW6" s="20" t="str">
        <f>IF(CW7="","",IF(CW7="-","【-】","【"&amp;SUBSTITUTE(TEXT(CW7,"#,##0.00"),"-","△")&amp;"】"))</f>
        <v>【52.55】</v>
      </c>
      <c r="CX6" s="21">
        <f>IF(CX7="",NA(),CX7)</f>
        <v>85.52</v>
      </c>
      <c r="CY6" s="21">
        <f t="shared" ref="CY6:DG6" si="11">IF(CY7="",NA(),CY7)</f>
        <v>85.27</v>
      </c>
      <c r="CZ6" s="21">
        <f t="shared" si="11"/>
        <v>85.35</v>
      </c>
      <c r="DA6" s="21">
        <f t="shared" si="11"/>
        <v>86.14</v>
      </c>
      <c r="DB6" s="21">
        <f t="shared" si="11"/>
        <v>85.47</v>
      </c>
      <c r="DC6" s="21">
        <f t="shared" si="11"/>
        <v>84.86</v>
      </c>
      <c r="DD6" s="21">
        <f t="shared" si="11"/>
        <v>84.98</v>
      </c>
      <c r="DE6" s="21">
        <f t="shared" si="11"/>
        <v>84.7</v>
      </c>
      <c r="DF6" s="21">
        <f t="shared" si="11"/>
        <v>84.67</v>
      </c>
      <c r="DG6" s="21">
        <f t="shared" si="11"/>
        <v>84.39</v>
      </c>
      <c r="DH6" s="20" t="str">
        <f>IF(DH7="","",IF(DH7="-","【-】","【"&amp;SUBSTITUTE(TEXT(DH7,"#,##0.00"),"-","△")&amp;"】"))</f>
        <v>【87.30】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1">
        <f t="shared" ref="EF6:EN6" si="14">IF(EF7="",NA(),EF7)</f>
        <v>0.47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0.01</v>
      </c>
      <c r="EK6" s="21">
        <f t="shared" si="14"/>
        <v>0.02</v>
      </c>
      <c r="EL6" s="21">
        <f t="shared" si="14"/>
        <v>0.25</v>
      </c>
      <c r="EM6" s="21">
        <f t="shared" si="14"/>
        <v>0.05</v>
      </c>
      <c r="EN6" s="21">
        <f t="shared" si="14"/>
        <v>0.03</v>
      </c>
      <c r="EO6" s="20" t="str">
        <f>IF(EO7="","",IF(EO7="-","【-】","【"&amp;SUBSTITUTE(TEXT(EO7,"#,##0.00"),"-","△")&amp;"】"))</f>
        <v>【0.02】</v>
      </c>
    </row>
    <row r="7" spans="1:145" s="22" customFormat="1" x14ac:dyDescent="0.15">
      <c r="A7" s="14"/>
      <c r="B7" s="23">
        <v>2022</v>
      </c>
      <c r="C7" s="23">
        <v>124265</v>
      </c>
      <c r="D7" s="23">
        <v>47</v>
      </c>
      <c r="E7" s="23">
        <v>17</v>
      </c>
      <c r="F7" s="23">
        <v>5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11.69</v>
      </c>
      <c r="Q7" s="24">
        <v>100</v>
      </c>
      <c r="R7" s="24">
        <v>3850</v>
      </c>
      <c r="S7" s="24">
        <v>6444</v>
      </c>
      <c r="T7" s="24">
        <v>47.11</v>
      </c>
      <c r="U7" s="24">
        <v>136.79</v>
      </c>
      <c r="V7" s="24">
        <v>750</v>
      </c>
      <c r="W7" s="24">
        <v>0.52</v>
      </c>
      <c r="X7" s="24">
        <v>1442.31</v>
      </c>
      <c r="Y7" s="24">
        <v>48.51</v>
      </c>
      <c r="Z7" s="24">
        <v>53.77</v>
      </c>
      <c r="AA7" s="24">
        <v>45.98</v>
      </c>
      <c r="AB7" s="24">
        <v>38.04</v>
      </c>
      <c r="AC7" s="24">
        <v>44.17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1028.8699999999999</v>
      </c>
      <c r="BG7" s="24">
        <v>865.67</v>
      </c>
      <c r="BH7" s="24">
        <v>805.58</v>
      </c>
      <c r="BI7" s="24">
        <v>743.96</v>
      </c>
      <c r="BJ7" s="24">
        <v>410.43</v>
      </c>
      <c r="BK7" s="24">
        <v>789.46</v>
      </c>
      <c r="BL7" s="24">
        <v>826.83</v>
      </c>
      <c r="BM7" s="24">
        <v>867.83</v>
      </c>
      <c r="BN7" s="24">
        <v>791.76</v>
      </c>
      <c r="BO7" s="24">
        <v>900.82</v>
      </c>
      <c r="BP7" s="24">
        <v>809.19</v>
      </c>
      <c r="BQ7" s="24">
        <v>64.709999999999994</v>
      </c>
      <c r="BR7" s="24">
        <v>41.01</v>
      </c>
      <c r="BS7" s="24">
        <v>55</v>
      </c>
      <c r="BT7" s="24">
        <v>79.55</v>
      </c>
      <c r="BU7" s="24">
        <v>55.21</v>
      </c>
      <c r="BV7" s="24">
        <v>57.77</v>
      </c>
      <c r="BW7" s="24">
        <v>57.31</v>
      </c>
      <c r="BX7" s="24">
        <v>57.08</v>
      </c>
      <c r="BY7" s="24">
        <v>56.26</v>
      </c>
      <c r="BZ7" s="24">
        <v>52.94</v>
      </c>
      <c r="CA7" s="24">
        <v>57.02</v>
      </c>
      <c r="CB7" s="24">
        <v>254.56</v>
      </c>
      <c r="CC7" s="24">
        <v>370.15</v>
      </c>
      <c r="CD7" s="24">
        <v>280.49</v>
      </c>
      <c r="CE7" s="24">
        <v>196.28</v>
      </c>
      <c r="CF7" s="24">
        <v>292.62</v>
      </c>
      <c r="CG7" s="24">
        <v>274.35000000000002</v>
      </c>
      <c r="CH7" s="24">
        <v>273.52</v>
      </c>
      <c r="CI7" s="24">
        <v>274.99</v>
      </c>
      <c r="CJ7" s="24">
        <v>282.08999999999997</v>
      </c>
      <c r="CK7" s="24">
        <v>303.27999999999997</v>
      </c>
      <c r="CL7" s="24">
        <v>273.68</v>
      </c>
      <c r="CM7" s="24">
        <v>50.96</v>
      </c>
      <c r="CN7" s="24" t="s">
        <v>104</v>
      </c>
      <c r="CO7" s="24">
        <v>54.25</v>
      </c>
      <c r="CP7" s="24">
        <v>52.88</v>
      </c>
      <c r="CQ7" s="24">
        <v>50.41</v>
      </c>
      <c r="CR7" s="24">
        <v>50.68</v>
      </c>
      <c r="CS7" s="24">
        <v>50.14</v>
      </c>
      <c r="CT7" s="24">
        <v>54.83</v>
      </c>
      <c r="CU7" s="24">
        <v>66.53</v>
      </c>
      <c r="CV7" s="24">
        <v>52.35</v>
      </c>
      <c r="CW7" s="24">
        <v>52.55</v>
      </c>
      <c r="CX7" s="24">
        <v>85.52</v>
      </c>
      <c r="CY7" s="24">
        <v>85.27</v>
      </c>
      <c r="CZ7" s="24">
        <v>85.35</v>
      </c>
      <c r="DA7" s="24">
        <v>86.14</v>
      </c>
      <c r="DB7" s="24">
        <v>85.47</v>
      </c>
      <c r="DC7" s="24">
        <v>84.86</v>
      </c>
      <c r="DD7" s="24">
        <v>84.98</v>
      </c>
      <c r="DE7" s="24">
        <v>84.7</v>
      </c>
      <c r="DF7" s="24">
        <v>84.67</v>
      </c>
      <c r="DG7" s="24">
        <v>84.39</v>
      </c>
      <c r="DH7" s="24">
        <v>87.3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0.47</v>
      </c>
      <c r="EG7" s="24">
        <v>0</v>
      </c>
      <c r="EH7" s="24">
        <v>0</v>
      </c>
      <c r="EI7" s="24">
        <v>0</v>
      </c>
      <c r="EJ7" s="24">
        <v>0.01</v>
      </c>
      <c r="EK7" s="24">
        <v>0.02</v>
      </c>
      <c r="EL7" s="24">
        <v>0.25</v>
      </c>
      <c r="EM7" s="24">
        <v>0.05</v>
      </c>
      <c r="EN7" s="24">
        <v>0.03</v>
      </c>
      <c r="EO7" s="24">
        <v>0.02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115</v>
      </c>
      <c r="E13" t="s">
        <v>116</v>
      </c>
      <c r="F13" t="s">
        <v>117</v>
      </c>
      <c r="G13" t="s">
        <v>118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Printed>2024-02-21T08:12:01Z</cp:lastPrinted>
  <dcterms:created xsi:type="dcterms:W3CDTF">2023-12-12T02:53:40Z</dcterms:created>
  <dcterms:modified xsi:type="dcterms:W3CDTF">2024-02-26T13:13:32Z</dcterms:modified>
  <cp:category/>
</cp:coreProperties>
</file>