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AC2F804E-6141-4FFE-98D5-112FD13385A7}" xr6:coauthVersionLast="47" xr6:coauthVersionMax="47" xr10:uidLastSave="{00000000-0000-0000-0000-000000000000}"/>
  <workbookProtection workbookAlgorithmName="SHA-512" workbookHashValue="vdUB5avL30Y5/B1SuMVZTRHmh6u5VLUXM/aVO1MDpB+TCBC1ie1t9KQgZ+zWQPeAsi9Ylffs6OQp6v3iCqMu6A==" workbookSaltValue="+5CsWZY3PWjoM4izf5Ty3Q=="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Q6" i="5"/>
  <c r="P6" i="5"/>
  <c r="P10" i="4" s="1"/>
  <c r="O6" i="5"/>
  <c r="I10" i="4" s="1"/>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AL10" i="4"/>
  <c r="AD10" i="4"/>
  <c r="W10" i="4"/>
  <c r="BB8" i="4"/>
  <c r="W8" i="4"/>
  <c r="P8" i="4"/>
  <c r="I8" i="4"/>
  <c r="B8" i="4"/>
  <c r="B6" i="4"/>
</calcChain>
</file>

<file path=xl/sharedStrings.xml><?xml version="1.0" encoding="utf-8"?>
<sst xmlns="http://schemas.openxmlformats.org/spreadsheetml/2006/main" count="236" uniqueCount="116">
  <si>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</si>
  <si>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</si>
  <si>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</si>
  <si>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</si>
  <si>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</si>
  <si>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</si>
  <si>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</si>
  <si>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</si>
  <si>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</si>
  <si>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</si>
  <si>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</si>
  <si>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</si>
  <si>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</si>
  <si>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</si>
  <si>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</si>
  <si>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</si>
  <si>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</si>
  <si>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</si>
  <si>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</si>
  <si>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</si>
  <si>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</si>
  <si>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</si>
  <si>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</si>
  <si>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</si>
  <si>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</si>
  <si>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</si>
  <si>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</si>
  <si>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</si>
  <si>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</si>
  <si>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</si>
  <si>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</si>
  <si>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</si>
  <si>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</si>
  <si>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</si>
  <si>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</si>
  <si>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</si>
  <si>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</si>
  <si>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</si>
  <si>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</si>
  <si>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</si>
  <si>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</si>
  <si>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</si>
  <si>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</si>
  <si>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</si>
  <si>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</si>
  <si>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</si>
  <si>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</si>
  <si>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</si>
  <si>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</si>
  <si>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</si>
  <si>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</si>
  <si>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</si>
  <si>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</si>
  <si>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</si>
  <si>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</si>
  <si>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</si>
  <si>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</si>
  <si>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</si>
  <si>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</si>
  <si>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</si>
  <si>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</si>
  <si>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</si>
  <si>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</si>
  <si>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</si>
  <si>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</si>
  <si>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</si>
  <si>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</si>
  <si>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</si>
  <si>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</si>
  <si>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</si>
  <si>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</si>
  <si>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</si>
  <si>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</si>
  <si>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</si>
  <si>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</si>
  <si>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</si>
  <si>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</si>
  <si>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</si>
  <si>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</si>
  <si>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</si>
  <si>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</si>
  <si>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</si>
  <si>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</si>
  <si>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</si>
  <si>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</si>
  <si>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</si>
  <si>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</si>
  <si>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</si>
  <si>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</si>
  <si>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</si>
  <si>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</si>
  <si>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</si>
  <si>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</si>
  <si>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</si>
  <si>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</si>
  <si>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</si>
  <si>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横芝光町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</si>
  <si>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</si>
  <si>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</si>
  <si>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</si>
  <si>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</si>
  <si>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</si>
  <si>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</si>
  <si>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</si>
  <si>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</si>
  <si>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</si>
  <si>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</si>
  <si>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</si>
  <si>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</si>
  <si>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</si>
  <si>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</si>
  <si>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</si>
  <si>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</si>
  <si>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①収益的収支比率は、令和4年度は87.35％で前年度と比較をすると大幅に減少している。主な要因として、処理場内のばっ気撹拌装置の交換工事費の発生や、人事異動における人件費の増額等があげられる。
④企業債残高対事業規模比率は、H30からR04まで0.00%となっているが、これは</t>
    </r>
    <r>
      <rPr>
        <sz val="11"/>
        <color theme="1"/>
        <rFont val="ＭＳ ゴシック"/>
        <family val="3"/>
        <charset val="128"/>
      </rPr>
      <t>、企業債の償還に要する資金の全部を一般会計等において負担することとしているためである。
⑤経費回収率は、前年度と比較し工事費や人件費の増加に伴い減少する結果となった。
⑥汚水処理原価は、前年度と比較し工事費や人件費の増加した結果、増額した。
⑦施設利用率は、類似団体に比べ高い稼働率であり、適正に稼働している。
⑧水洗化率は類似団体平均を上回ってる。地区全体の人口は減少しているが、新規加入者もあった。引き続き接続増加へ向け取り組んでいきたい。</t>
    </r>
    <phoneticPr fontId="13"/>
  </si>
  <si>
    <r>
      <t>③管渠改善率は、H30からR04まで0.00%である。これは改善を要する管渠がなかったため</t>
    </r>
    <r>
      <rPr>
        <sz val="11"/>
        <color theme="1"/>
        <rFont val="ＭＳ ゴシック"/>
        <family val="3"/>
        <charset val="128"/>
      </rPr>
      <t>である。
　しかし、H29に実施した機能診断において経過観察の管渠等もあったことから、状態を注視し、機能保全と健全な経営を行いたい。</t>
    </r>
    <rPh sb="71" eb="73">
      <t>ケイカ</t>
    </rPh>
    <rPh sb="73" eb="75">
      <t>カンサツ</t>
    </rPh>
    <rPh sb="76" eb="78">
      <t>カンキョ</t>
    </rPh>
    <rPh sb="78" eb="79">
      <t>ナド</t>
    </rPh>
    <rPh sb="88" eb="90">
      <t>ジョウタイ</t>
    </rPh>
    <rPh sb="91" eb="93">
      <t>チュウシ</t>
    </rPh>
    <rPh sb="95" eb="97">
      <t>キノウ</t>
    </rPh>
    <rPh sb="97" eb="99">
      <t>ホゼン</t>
    </rPh>
    <rPh sb="100" eb="102">
      <t>ケンゼン</t>
    </rPh>
    <rPh sb="103" eb="105">
      <t>ケイエイ</t>
    </rPh>
    <rPh sb="106" eb="107">
      <t>オコナ</t>
    </rPh>
    <phoneticPr fontId="13"/>
  </si>
  <si>
    <r>
      <t>　直接の維持管理費については、</t>
    </r>
    <r>
      <rPr>
        <sz val="11"/>
        <color theme="1"/>
        <rFont val="ＭＳ ゴシック"/>
        <family val="3"/>
        <charset val="128"/>
      </rPr>
      <t>概ね使用料で賄うことができるが、今年度の様な大規模な工事等があると収益的収支比率が大きく減少してしまう。こうした工事費や、人件費、公債費を含めると財源不足となるため、一般会計からの負担を必要としている。
　また、令和3年度から令和5年度まで公営企業会計移行移行業務に係る地方債を借り入れており、令和4年度から利子分の償還を開始。令和5年度からは元金分の償還も発生する。
　今回のばっ気撹拌装置をはじめ、施設・設備等の老朽化が進んでいくことから、H29に実施した機能診断・最適整備構想に基づき、中長期的な事業計画を策定し、健全な経営を図る。</t>
    </r>
    <rPh sb="169" eb="171">
      <t>リシ</t>
    </rPh>
    <rPh sb="171" eb="172">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</si>
</sst>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1C-443B-AE0F-C9FCDEFE26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71C-443B-AE0F-C9FCDEFE26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75.98</c:v>
                </c:pt>
                <c:pt idx="1">
                  <c:v>75.11</c:v>
                </c:pt>
                <c:pt idx="2">
                  <c:v>76.86</c:v>
                </c:pt>
                <c:pt idx="3">
                  <c:v>76.42</c:v>
                </c:pt>
                <c:pt idx="4">
                  <c:v>72.05</c:v>
                </c:pt>
              </c:numCache>
            </c:numRef>
          </c:val>
          <c:extLst>
            <c:ext xmlns:c16="http://schemas.microsoft.com/office/drawing/2014/chart" uri="{C3380CC4-5D6E-409C-BE32-E72D297353CC}">
              <c16:uniqueId val="{00000000-734D-42A2-8D00-9051C3BD71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34D-42A2-8D00-9051C3BD71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79.7</c:v>
                </c:pt>
                <c:pt idx="1">
                  <c:v>84.42</c:v>
                </c:pt>
                <c:pt idx="2">
                  <c:v>85.1</c:v>
                </c:pt>
                <c:pt idx="3">
                  <c:v>85.02</c:v>
                </c:pt>
                <c:pt idx="4">
                  <c:v>86.26</c:v>
                </c:pt>
              </c:numCache>
            </c:numRef>
          </c:val>
          <c:extLst>
            <c:ext xmlns:c16="http://schemas.microsoft.com/office/drawing/2014/chart" uri="{C3380CC4-5D6E-409C-BE32-E72D297353CC}">
              <c16:uniqueId val="{00000000-53C4-406C-A3E7-900851BB74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53C4-406C-A3E7-900851BB74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100.44</c:v>
                </c:pt>
                <c:pt idx="1">
                  <c:v>98.22</c:v>
                </c:pt>
                <c:pt idx="2">
                  <c:v>101.8</c:v>
                </c:pt>
                <c:pt idx="3">
                  <c:v>100.92</c:v>
                </c:pt>
                <c:pt idx="4">
                  <c:v>87.35</c:v>
                </c:pt>
              </c:numCache>
            </c:numRef>
          </c:val>
          <c:extLst>
            <c:ext xmlns:c16="http://schemas.microsoft.com/office/drawing/2014/chart" uri="{C3380CC4-5D6E-409C-BE32-E72D297353CC}">
              <c16:uniqueId val="{00000000-71AF-4130-94DA-E33A94215A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AF-4130-94DA-E33A94215A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F-4A4C-9266-B644B486D5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F-4A4C-9266-B644B486D5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2-4739-AFEB-42C3C30949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2-4739-AFEB-42C3C30949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A-4505-BCBB-3CD2AD9E11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A-4505-BCBB-3CD2AD9E11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D9-4F1F-9AF2-AA61B3E46D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9-4F1F-9AF2-AA61B3E46D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93-4FF0-B596-03284FC32A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A93-4FF0-B596-03284FC32A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58.49</c:v>
                </c:pt>
                <c:pt idx="1">
                  <c:v>39.76</c:v>
                </c:pt>
                <c:pt idx="2">
                  <c:v>49.65</c:v>
                </c:pt>
                <c:pt idx="3">
                  <c:v>35.01</c:v>
                </c:pt>
                <c:pt idx="4">
                  <c:v>28.59</c:v>
                </c:pt>
              </c:numCache>
            </c:numRef>
          </c:val>
          <c:extLst>
            <c:ext xmlns:c16="http://schemas.microsoft.com/office/drawing/2014/chart" uri="{C3380CC4-5D6E-409C-BE32-E72D297353CC}">
              <c16:uniqueId val="{00000000-B559-4591-9D42-55277CC3F6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559-4591-9D42-55277CC3F6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243.24</c:v>
                </c:pt>
                <c:pt idx="1">
                  <c:v>358.81</c:v>
                </c:pt>
                <c:pt idx="2">
                  <c:v>267.27</c:v>
                </c:pt>
                <c:pt idx="3">
                  <c:v>374.06</c:v>
                </c:pt>
                <c:pt idx="4">
                  <c:v>485.88</c:v>
                </c:pt>
              </c:numCache>
            </c:numRef>
          </c:val>
          <c:extLst>
            <c:ext xmlns:c16="http://schemas.microsoft.com/office/drawing/2014/chart" uri="{C3380CC4-5D6E-409C-BE32-E72D297353CC}">
              <c16:uniqueId val="{00000000-1590-4F70-973A-B5567C1F4F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590-4F70-973A-B5567C1F4F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千葉県　横芝光町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22697</v>
      </c>
      <c r="AM8" s="36"/>
      <c r="AN8" s="36"/>
      <c r="AO8" s="36"/>
      <c r="AP8" s="36"/>
      <c r="AQ8" s="36"/>
      <c r="AR8" s="36"/>
      <c r="AS8" s="36"/>
      <c r="AT8" s="37">
        <f>データ!T6</f>
        <v>67.010000000000005</v>
      </c>
      <c r="AU8" s="37"/>
      <c r="AV8" s="37"/>
      <c r="AW8" s="37"/>
      <c r="AX8" s="37"/>
      <c r="AY8" s="37"/>
      <c r="AZ8" s="37"/>
      <c r="BA8" s="37"/>
      <c r="BB8" s="37">
        <f>データ!U6</f>
        <v>338.71</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20</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2.68</v>
      </c>
      <c r="Q10" s="37"/>
      <c r="R10" s="37"/>
      <c r="S10" s="37"/>
      <c r="T10" s="37"/>
      <c r="U10" s="37"/>
      <c r="V10" s="37"/>
      <c r="W10" s="37">
        <f>データ!Q6</f>
        <v>100</v>
      </c>
      <c r="X10" s="37"/>
      <c r="Y10" s="37"/>
      <c r="Z10" s="37"/>
      <c r="AA10" s="37"/>
      <c r="AB10" s="37"/>
      <c r="AC10" s="37"/>
      <c r="AD10" s="36">
        <f>データ!R6</f>
        <v>3850</v>
      </c>
      <c r="AE10" s="36"/>
      <c r="AF10" s="36"/>
      <c r="AG10" s="36"/>
      <c r="AH10" s="36"/>
      <c r="AI10" s="36"/>
      <c r="AJ10" s="36"/>
      <c r="AK10" s="2"/>
      <c r="AL10" s="36">
        <f>データ!V6</f>
        <v>604</v>
      </c>
      <c r="AM10" s="36"/>
      <c r="AN10" s="36"/>
      <c r="AO10" s="36"/>
      <c r="AP10" s="36"/>
      <c r="AQ10" s="36"/>
      <c r="AR10" s="36"/>
      <c r="AS10" s="36"/>
      <c r="AT10" s="37">
        <f>データ!W6</f>
        <v>0.39</v>
      </c>
      <c r="AU10" s="37"/>
      <c r="AV10" s="37"/>
      <c r="AW10" s="37"/>
      <c r="AX10" s="37"/>
      <c r="AY10" s="37"/>
      <c r="AZ10" s="37"/>
      <c r="BA10" s="37"/>
      <c r="BB10" s="37">
        <f>データ!X6</f>
        <v>1548.72</v>
      </c>
      <c r="BC10" s="37"/>
      <c r="BD10" s="37"/>
      <c r="BE10" s="37"/>
      <c r="BF10" s="37"/>
      <c r="BG10" s="37"/>
      <c r="BH10" s="37"/>
      <c r="BI10" s="37"/>
      <c r="BJ10" s="2"/>
      <c r="BK10" s="2"/>
      <c r="BL10" s="63" t="s">
        <v>37</v>
      </c>
      <c r="BM10" s="64"/>
      <c r="BN10" s="65" t="s">
        <v>15</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39</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28</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40</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42</v>
      </c>
      <c r="BM45" s="57"/>
      <c r="BN45" s="57"/>
      <c r="BO45" s="57"/>
      <c r="BP45" s="57"/>
      <c r="BQ45" s="57"/>
      <c r="BR45" s="57"/>
      <c r="BS45" s="57"/>
      <c r="BT45" s="57"/>
      <c r="BU45" s="57"/>
      <c r="BV45" s="57"/>
      <c r="BW45" s="57"/>
      <c r="BX45" s="57"/>
      <c r="BY45" s="57"/>
      <c r="BZ45" s="5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75"/>
      <c r="BN58" s="75"/>
      <c r="BO58" s="75"/>
      <c r="BP58" s="75"/>
      <c r="BQ58" s="75"/>
      <c r="BR58" s="75"/>
      <c r="BS58" s="75"/>
      <c r="BT58" s="75"/>
      <c r="BU58" s="75"/>
      <c r="BV58" s="75"/>
      <c r="BW58" s="75"/>
      <c r="BX58" s="75"/>
      <c r="BY58" s="75"/>
      <c r="BZ58" s="76"/>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75"/>
      <c r="BN59" s="75"/>
      <c r="BO59" s="75"/>
      <c r="BP59" s="75"/>
      <c r="BQ59" s="75"/>
      <c r="BR59" s="75"/>
      <c r="BS59" s="75"/>
      <c r="BT59" s="75"/>
      <c r="BU59" s="75"/>
      <c r="BV59" s="75"/>
      <c r="BW59" s="75"/>
      <c r="BX59" s="75"/>
      <c r="BY59" s="75"/>
      <c r="BZ59" s="76"/>
    </row>
    <row r="60" spans="1:78" ht="13.5" customHeight="1" x14ac:dyDescent="0.15">
      <c r="A60" s="2"/>
      <c r="B60" s="53" t="s">
        <v>9</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75"/>
      <c r="BN60" s="75"/>
      <c r="BO60" s="75"/>
      <c r="BP60" s="75"/>
      <c r="BQ60" s="75"/>
      <c r="BR60" s="75"/>
      <c r="BS60" s="75"/>
      <c r="BT60" s="75"/>
      <c r="BU60" s="75"/>
      <c r="BV60" s="75"/>
      <c r="BW60" s="75"/>
      <c r="BX60" s="75"/>
      <c r="BY60" s="75"/>
      <c r="BZ60" s="76"/>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8</v>
      </c>
      <c r="BM64" s="57"/>
      <c r="BN64" s="57"/>
      <c r="BO64" s="57"/>
      <c r="BP64" s="57"/>
      <c r="BQ64" s="57"/>
      <c r="BR64" s="57"/>
      <c r="BS64" s="57"/>
      <c r="BT64" s="57"/>
      <c r="BU64" s="57"/>
      <c r="BV64" s="57"/>
      <c r="BW64" s="57"/>
      <c r="BX64" s="57"/>
      <c r="BY64" s="57"/>
      <c r="BZ64" s="5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75"/>
      <c r="BN80" s="75"/>
      <c r="BO80" s="75"/>
      <c r="BP80" s="75"/>
      <c r="BQ80" s="75"/>
      <c r="BR80" s="75"/>
      <c r="BS80" s="75"/>
      <c r="BT80" s="75"/>
      <c r="BU80" s="75"/>
      <c r="BV80" s="75"/>
      <c r="BW80" s="75"/>
      <c r="BX80" s="75"/>
      <c r="BY80" s="75"/>
      <c r="BZ80" s="76"/>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75"/>
      <c r="BN81" s="75"/>
      <c r="BO81" s="75"/>
      <c r="BP81" s="75"/>
      <c r="BQ81" s="75"/>
      <c r="BR81" s="75"/>
      <c r="BS81" s="75"/>
      <c r="BT81" s="75"/>
      <c r="BU81" s="75"/>
      <c r="BV81" s="75"/>
      <c r="BW81" s="75"/>
      <c r="BX81" s="75"/>
      <c r="BY81" s="75"/>
      <c r="BZ81" s="76"/>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7"/>
      <c r="BM82" s="78"/>
      <c r="BN82" s="78"/>
      <c r="BO82" s="78"/>
      <c r="BP82" s="78"/>
      <c r="BQ82" s="78"/>
      <c r="BR82" s="78"/>
      <c r="BS82" s="78"/>
      <c r="BT82" s="78"/>
      <c r="BU82" s="78"/>
      <c r="BV82" s="78"/>
      <c r="BW82" s="78"/>
      <c r="BX82" s="78"/>
      <c r="BY82" s="78"/>
      <c r="BZ82" s="79"/>
    </row>
    <row r="83" spans="1:78" x14ac:dyDescent="0.15">
      <c r="C83" s="46" t="s">
        <v>43</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15">
      <c r="C84" s="2"/>
    </row>
    <row r="85" spans="1:78" hidden="1" x14ac:dyDescent="0.15">
      <c r="B85" s="6" t="s">
        <v>44</v>
      </c>
      <c r="C85" s="6"/>
      <c r="D85" s="6"/>
      <c r="E85" s="6" t="s">
        <v>46</v>
      </c>
      <c r="F85" s="6" t="s">
        <v>47</v>
      </c>
      <c r="G85" s="6" t="s">
        <v>48</v>
      </c>
      <c r="H85" s="6" t="s">
        <v>41</v>
      </c>
      <c r="I85" s="6" t="s">
        <v>7</v>
      </c>
      <c r="J85" s="6" t="s">
        <v>49</v>
      </c>
      <c r="K85" s="6" t="s">
        <v>50</v>
      </c>
      <c r="L85" s="6" t="s">
        <v>32</v>
      </c>
      <c r="M85" s="6" t="s">
        <v>35</v>
      </c>
      <c r="N85" s="6" t="s">
        <v>51</v>
      </c>
      <c r="O85" s="6" t="s">
        <v>53</v>
      </c>
    </row>
    <row r="86" spans="1:78" hidden="1" x14ac:dyDescent="0.15">
      <c r="B86" s="6"/>
      <c r="C86" s="6"/>
      <c r="D86" s="6"/>
      <c r="E86" s="6" t="str">
        <f>データ!AI6</f>
        <v/>
      </c>
      <c r="F86" s="6" t="s">
        <v>38</v>
      </c>
      <c r="G86" s="6" t="s">
        <v>38</v>
      </c>
      <c r="H86" s="6" t="str">
        <f>データ!BP6</f>
        <v>【809.19】</v>
      </c>
      <c r="I86" s="6" t="str">
        <f>データ!CA6</f>
        <v>【57.02】</v>
      </c>
      <c r="J86" s="6" t="str">
        <f>データ!CL6</f>
        <v>【273.68】</v>
      </c>
      <c r="K86" s="6" t="str">
        <f>データ!CW6</f>
        <v>【52.55】</v>
      </c>
      <c r="L86" s="6" t="str">
        <f>データ!DH6</f>
        <v>【87.30】</v>
      </c>
      <c r="M86" s="6" t="s">
        <v>38</v>
      </c>
      <c r="N86" s="6" t="s">
        <v>38</v>
      </c>
      <c r="O86" s="6" t="str">
        <f>データ!EO6</f>
        <v>【0.02】</v>
      </c>
    </row>
  </sheetData>
  <sheetProtection algorithmName="SHA-512" hashValue="fVwLj6uzktn5vHkiDM1VmYx9jRWG2xoXQHIMedDrm2WPVmobOj5eeK6Es96J/GJzsmNzg0p6/4Ehm/HhwhMwxQ==" saltValue="B92sry7vkGFBKMN+qXccA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31</v>
      </c>
      <c r="C3" s="16" t="s">
        <v>58</v>
      </c>
      <c r="D3" s="16" t="s">
        <v>59</v>
      </c>
      <c r="E3" s="16" t="s">
        <v>3</v>
      </c>
      <c r="F3" s="16" t="s">
        <v>2</v>
      </c>
      <c r="G3" s="16" t="s">
        <v>25</v>
      </c>
      <c r="H3" s="67" t="s">
        <v>55</v>
      </c>
      <c r="I3" s="68"/>
      <c r="J3" s="68"/>
      <c r="K3" s="68"/>
      <c r="L3" s="68"/>
      <c r="M3" s="68"/>
      <c r="N3" s="68"/>
      <c r="O3" s="68"/>
      <c r="P3" s="68"/>
      <c r="Q3" s="68"/>
      <c r="R3" s="68"/>
      <c r="S3" s="68"/>
      <c r="T3" s="68"/>
      <c r="U3" s="68"/>
      <c r="V3" s="68"/>
      <c r="W3" s="68"/>
      <c r="X3" s="69"/>
      <c r="Y3" s="73" t="s">
        <v>52</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9</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15">
      <c r="A4" s="14" t="s">
        <v>60</v>
      </c>
      <c r="B4" s="17"/>
      <c r="C4" s="17"/>
      <c r="D4" s="17"/>
      <c r="E4" s="17"/>
      <c r="F4" s="17"/>
      <c r="G4" s="17"/>
      <c r="H4" s="70"/>
      <c r="I4" s="71"/>
      <c r="J4" s="71"/>
      <c r="K4" s="71"/>
      <c r="L4" s="71"/>
      <c r="M4" s="71"/>
      <c r="N4" s="71"/>
      <c r="O4" s="71"/>
      <c r="P4" s="71"/>
      <c r="Q4" s="71"/>
      <c r="R4" s="71"/>
      <c r="S4" s="71"/>
      <c r="T4" s="71"/>
      <c r="U4" s="71"/>
      <c r="V4" s="71"/>
      <c r="W4" s="71"/>
      <c r="X4" s="72"/>
      <c r="Y4" s="74" t="s">
        <v>24</v>
      </c>
      <c r="Z4" s="74"/>
      <c r="AA4" s="74"/>
      <c r="AB4" s="74"/>
      <c r="AC4" s="74"/>
      <c r="AD4" s="74"/>
      <c r="AE4" s="74"/>
      <c r="AF4" s="74"/>
      <c r="AG4" s="74"/>
      <c r="AH4" s="74"/>
      <c r="AI4" s="74"/>
      <c r="AJ4" s="74" t="s">
        <v>45</v>
      </c>
      <c r="AK4" s="74"/>
      <c r="AL4" s="74"/>
      <c r="AM4" s="74"/>
      <c r="AN4" s="74"/>
      <c r="AO4" s="74"/>
      <c r="AP4" s="74"/>
      <c r="AQ4" s="74"/>
      <c r="AR4" s="74"/>
      <c r="AS4" s="74"/>
      <c r="AT4" s="74"/>
      <c r="AU4" s="74" t="s">
        <v>27</v>
      </c>
      <c r="AV4" s="74"/>
      <c r="AW4" s="74"/>
      <c r="AX4" s="74"/>
      <c r="AY4" s="74"/>
      <c r="AZ4" s="74"/>
      <c r="BA4" s="74"/>
      <c r="BB4" s="74"/>
      <c r="BC4" s="74"/>
      <c r="BD4" s="74"/>
      <c r="BE4" s="74"/>
      <c r="BF4" s="74" t="s">
        <v>62</v>
      </c>
      <c r="BG4" s="74"/>
      <c r="BH4" s="74"/>
      <c r="BI4" s="74"/>
      <c r="BJ4" s="74"/>
      <c r="BK4" s="74"/>
      <c r="BL4" s="74"/>
      <c r="BM4" s="74"/>
      <c r="BN4" s="74"/>
      <c r="BO4" s="74"/>
      <c r="BP4" s="74"/>
      <c r="BQ4" s="74" t="s">
        <v>13</v>
      </c>
      <c r="BR4" s="74"/>
      <c r="BS4" s="74"/>
      <c r="BT4" s="74"/>
      <c r="BU4" s="74"/>
      <c r="BV4" s="74"/>
      <c r="BW4" s="74"/>
      <c r="BX4" s="74"/>
      <c r="BY4" s="74"/>
      <c r="BZ4" s="74"/>
      <c r="CA4" s="74"/>
      <c r="CB4" s="74" t="s">
        <v>61</v>
      </c>
      <c r="CC4" s="74"/>
      <c r="CD4" s="74"/>
      <c r="CE4" s="74"/>
      <c r="CF4" s="74"/>
      <c r="CG4" s="74"/>
      <c r="CH4" s="74"/>
      <c r="CI4" s="74"/>
      <c r="CJ4" s="74"/>
      <c r="CK4" s="74"/>
      <c r="CL4" s="74"/>
      <c r="CM4" s="74" t="s">
        <v>64</v>
      </c>
      <c r="CN4" s="74"/>
      <c r="CO4" s="74"/>
      <c r="CP4" s="74"/>
      <c r="CQ4" s="74"/>
      <c r="CR4" s="74"/>
      <c r="CS4" s="74"/>
      <c r="CT4" s="74"/>
      <c r="CU4" s="74"/>
      <c r="CV4" s="74"/>
      <c r="CW4" s="74"/>
      <c r="CX4" s="74" t="s">
        <v>65</v>
      </c>
      <c r="CY4" s="74"/>
      <c r="CZ4" s="74"/>
      <c r="DA4" s="74"/>
      <c r="DB4" s="74"/>
      <c r="DC4" s="74"/>
      <c r="DD4" s="74"/>
      <c r="DE4" s="74"/>
      <c r="DF4" s="74"/>
      <c r="DG4" s="74"/>
      <c r="DH4" s="74"/>
      <c r="DI4" s="74" t="s">
        <v>66</v>
      </c>
      <c r="DJ4" s="74"/>
      <c r="DK4" s="74"/>
      <c r="DL4" s="74"/>
      <c r="DM4" s="74"/>
      <c r="DN4" s="74"/>
      <c r="DO4" s="74"/>
      <c r="DP4" s="74"/>
      <c r="DQ4" s="74"/>
      <c r="DR4" s="74"/>
      <c r="DS4" s="74"/>
      <c r="DT4" s="74" t="s">
        <v>67</v>
      </c>
      <c r="DU4" s="74"/>
      <c r="DV4" s="74"/>
      <c r="DW4" s="74"/>
      <c r="DX4" s="74"/>
      <c r="DY4" s="74"/>
      <c r="DZ4" s="74"/>
      <c r="EA4" s="74"/>
      <c r="EB4" s="74"/>
      <c r="EC4" s="74"/>
      <c r="ED4" s="74"/>
      <c r="EE4" s="74" t="s">
        <v>68</v>
      </c>
      <c r="EF4" s="74"/>
      <c r="EG4" s="74"/>
      <c r="EH4" s="74"/>
      <c r="EI4" s="74"/>
      <c r="EJ4" s="74"/>
      <c r="EK4" s="74"/>
      <c r="EL4" s="74"/>
      <c r="EM4" s="74"/>
      <c r="EN4" s="74"/>
      <c r="EO4" s="74"/>
    </row>
    <row r="5" spans="1:145" x14ac:dyDescent="0.15">
      <c r="A5" s="14" t="s">
        <v>69</v>
      </c>
      <c r="B5" s="18"/>
      <c r="C5" s="18"/>
      <c r="D5" s="18"/>
      <c r="E5" s="18"/>
      <c r="F5" s="18"/>
      <c r="G5" s="18"/>
      <c r="H5" s="23" t="s">
        <v>57</v>
      </c>
      <c r="I5" s="23" t="s">
        <v>70</v>
      </c>
      <c r="J5" s="23" t="s">
        <v>71</v>
      </c>
      <c r="K5" s="23" t="s">
        <v>72</v>
      </c>
      <c r="L5" s="23" t="s">
        <v>73</v>
      </c>
      <c r="M5" s="23" t="s">
        <v>4</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44</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5" s="13" customFormat="1" x14ac:dyDescent="0.15">
      <c r="A6" s="14" t="s">
        <v>95</v>
      </c>
      <c r="B6" s="19">
        <f t="shared" ref="B6:X6" si="1">B7</f>
        <v>2022</v>
      </c>
      <c r="C6" s="19">
        <f t="shared" si="1"/>
        <v>124109</v>
      </c>
      <c r="D6" s="19">
        <f t="shared" si="1"/>
        <v>47</v>
      </c>
      <c r="E6" s="19">
        <f t="shared" si="1"/>
        <v>17</v>
      </c>
      <c r="F6" s="19">
        <f t="shared" si="1"/>
        <v>5</v>
      </c>
      <c r="G6" s="19">
        <f t="shared" si="1"/>
        <v>0</v>
      </c>
      <c r="H6" s="19" t="str">
        <f t="shared" si="1"/>
        <v>千葉県　横芝光町</v>
      </c>
      <c r="I6" s="19" t="str">
        <f t="shared" si="1"/>
        <v>法非適用</v>
      </c>
      <c r="J6" s="19" t="str">
        <f t="shared" si="1"/>
        <v>下水道事業</v>
      </c>
      <c r="K6" s="19" t="str">
        <f t="shared" si="1"/>
        <v>農業集落排水</v>
      </c>
      <c r="L6" s="19" t="str">
        <f t="shared" si="1"/>
        <v>F2</v>
      </c>
      <c r="M6" s="19" t="str">
        <f t="shared" si="1"/>
        <v>非設置</v>
      </c>
      <c r="N6" s="24" t="str">
        <f t="shared" si="1"/>
        <v>-</v>
      </c>
      <c r="O6" s="24" t="str">
        <f t="shared" si="1"/>
        <v>該当数値なし</v>
      </c>
      <c r="P6" s="24">
        <f t="shared" si="1"/>
        <v>2.68</v>
      </c>
      <c r="Q6" s="24">
        <f t="shared" si="1"/>
        <v>100</v>
      </c>
      <c r="R6" s="24">
        <f t="shared" si="1"/>
        <v>3850</v>
      </c>
      <c r="S6" s="24">
        <f t="shared" si="1"/>
        <v>22697</v>
      </c>
      <c r="T6" s="24">
        <f t="shared" si="1"/>
        <v>67.010000000000005</v>
      </c>
      <c r="U6" s="24">
        <f t="shared" si="1"/>
        <v>338.71</v>
      </c>
      <c r="V6" s="24">
        <f t="shared" si="1"/>
        <v>604</v>
      </c>
      <c r="W6" s="24">
        <f t="shared" si="1"/>
        <v>0.39</v>
      </c>
      <c r="X6" s="24">
        <f t="shared" si="1"/>
        <v>1548.72</v>
      </c>
      <c r="Y6" s="28">
        <f t="shared" ref="Y6:AH6" si="2">IF(Y7="",NA(),Y7)</f>
        <v>100.44</v>
      </c>
      <c r="Z6" s="28">
        <f t="shared" si="2"/>
        <v>98.22</v>
      </c>
      <c r="AA6" s="28">
        <f t="shared" si="2"/>
        <v>101.8</v>
      </c>
      <c r="AB6" s="28">
        <f t="shared" si="2"/>
        <v>100.92</v>
      </c>
      <c r="AC6" s="28">
        <f t="shared" si="2"/>
        <v>87.35</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789.46</v>
      </c>
      <c r="BL6" s="28">
        <f t="shared" si="5"/>
        <v>826.83</v>
      </c>
      <c r="BM6" s="28">
        <f t="shared" si="5"/>
        <v>867.83</v>
      </c>
      <c r="BN6" s="28">
        <f t="shared" si="5"/>
        <v>791.76</v>
      </c>
      <c r="BO6" s="28">
        <f t="shared" si="5"/>
        <v>900.82</v>
      </c>
      <c r="BP6" s="24" t="str">
        <f>IF(BP7="","",IF(BP7="-","【-】","【"&amp;SUBSTITUTE(TEXT(BP7,"#,##0.00"),"-","△")&amp;"】"))</f>
        <v>【809.19】</v>
      </c>
      <c r="BQ6" s="28">
        <f t="shared" ref="BQ6:BZ6" si="6">IF(BQ7="",NA(),BQ7)</f>
        <v>58.49</v>
      </c>
      <c r="BR6" s="28">
        <f t="shared" si="6"/>
        <v>39.76</v>
      </c>
      <c r="BS6" s="28">
        <f t="shared" si="6"/>
        <v>49.65</v>
      </c>
      <c r="BT6" s="28">
        <f t="shared" si="6"/>
        <v>35.01</v>
      </c>
      <c r="BU6" s="28">
        <f t="shared" si="6"/>
        <v>28.59</v>
      </c>
      <c r="BV6" s="28">
        <f t="shared" si="6"/>
        <v>57.77</v>
      </c>
      <c r="BW6" s="28">
        <f t="shared" si="6"/>
        <v>57.31</v>
      </c>
      <c r="BX6" s="28">
        <f t="shared" si="6"/>
        <v>57.08</v>
      </c>
      <c r="BY6" s="28">
        <f t="shared" si="6"/>
        <v>56.26</v>
      </c>
      <c r="BZ6" s="28">
        <f t="shared" si="6"/>
        <v>52.94</v>
      </c>
      <c r="CA6" s="24" t="str">
        <f>IF(CA7="","",IF(CA7="-","【-】","【"&amp;SUBSTITUTE(TEXT(CA7,"#,##0.00"),"-","△")&amp;"】"))</f>
        <v>【57.02】</v>
      </c>
      <c r="CB6" s="28">
        <f t="shared" ref="CB6:CK6" si="7">IF(CB7="",NA(),CB7)</f>
        <v>243.24</v>
      </c>
      <c r="CC6" s="28">
        <f t="shared" si="7"/>
        <v>358.81</v>
      </c>
      <c r="CD6" s="28">
        <f t="shared" si="7"/>
        <v>267.27</v>
      </c>
      <c r="CE6" s="28">
        <f t="shared" si="7"/>
        <v>374.06</v>
      </c>
      <c r="CF6" s="28">
        <f t="shared" si="7"/>
        <v>485.88</v>
      </c>
      <c r="CG6" s="28">
        <f t="shared" si="7"/>
        <v>274.35000000000002</v>
      </c>
      <c r="CH6" s="28">
        <f t="shared" si="7"/>
        <v>273.52</v>
      </c>
      <c r="CI6" s="28">
        <f t="shared" si="7"/>
        <v>274.99</v>
      </c>
      <c r="CJ6" s="28">
        <f t="shared" si="7"/>
        <v>282.08999999999997</v>
      </c>
      <c r="CK6" s="28">
        <f t="shared" si="7"/>
        <v>303.27999999999997</v>
      </c>
      <c r="CL6" s="24" t="str">
        <f>IF(CL7="","",IF(CL7="-","【-】","【"&amp;SUBSTITUTE(TEXT(CL7,"#,##0.00"),"-","△")&amp;"】"))</f>
        <v>【273.68】</v>
      </c>
      <c r="CM6" s="28">
        <f t="shared" ref="CM6:CV6" si="8">IF(CM7="",NA(),CM7)</f>
        <v>75.98</v>
      </c>
      <c r="CN6" s="28">
        <f t="shared" si="8"/>
        <v>75.11</v>
      </c>
      <c r="CO6" s="28">
        <f t="shared" si="8"/>
        <v>76.86</v>
      </c>
      <c r="CP6" s="28">
        <f t="shared" si="8"/>
        <v>76.42</v>
      </c>
      <c r="CQ6" s="28">
        <f t="shared" si="8"/>
        <v>72.05</v>
      </c>
      <c r="CR6" s="28">
        <f t="shared" si="8"/>
        <v>50.68</v>
      </c>
      <c r="CS6" s="28">
        <f t="shared" si="8"/>
        <v>50.14</v>
      </c>
      <c r="CT6" s="28">
        <f t="shared" si="8"/>
        <v>54.83</v>
      </c>
      <c r="CU6" s="28">
        <f t="shared" si="8"/>
        <v>66.53</v>
      </c>
      <c r="CV6" s="28">
        <f t="shared" si="8"/>
        <v>52.35</v>
      </c>
      <c r="CW6" s="24" t="str">
        <f>IF(CW7="","",IF(CW7="-","【-】","【"&amp;SUBSTITUTE(TEXT(CW7,"#,##0.00"),"-","△")&amp;"】"))</f>
        <v>【52.55】</v>
      </c>
      <c r="CX6" s="28">
        <f t="shared" ref="CX6:DG6" si="9">IF(CX7="",NA(),CX7)</f>
        <v>79.7</v>
      </c>
      <c r="CY6" s="28">
        <f t="shared" si="9"/>
        <v>84.42</v>
      </c>
      <c r="CZ6" s="28">
        <f t="shared" si="9"/>
        <v>85.1</v>
      </c>
      <c r="DA6" s="28">
        <f t="shared" si="9"/>
        <v>85.02</v>
      </c>
      <c r="DB6" s="28">
        <f t="shared" si="9"/>
        <v>86.26</v>
      </c>
      <c r="DC6" s="28">
        <f t="shared" si="9"/>
        <v>84.86</v>
      </c>
      <c r="DD6" s="28">
        <f t="shared" si="9"/>
        <v>84.98</v>
      </c>
      <c r="DE6" s="28">
        <f t="shared" si="9"/>
        <v>84.7</v>
      </c>
      <c r="DF6" s="28">
        <f t="shared" si="9"/>
        <v>84.67</v>
      </c>
      <c r="DG6" s="28">
        <f t="shared" si="9"/>
        <v>84.39</v>
      </c>
      <c r="DH6" s="24" t="str">
        <f>IF(DH7="","",IF(DH7="-","【-】","【"&amp;SUBSTITUTE(TEXT(DH7,"#,##0.00"),"-","△")&amp;"】"))</f>
        <v>【87.30】</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0.02</v>
      </c>
      <c r="EL6" s="28">
        <f t="shared" si="12"/>
        <v>0.25</v>
      </c>
      <c r="EM6" s="28">
        <f t="shared" si="12"/>
        <v>0.05</v>
      </c>
      <c r="EN6" s="28">
        <f t="shared" si="12"/>
        <v>0.03</v>
      </c>
      <c r="EO6" s="24" t="str">
        <f>IF(EO7="","",IF(EO7="-","【-】","【"&amp;SUBSTITUTE(TEXT(EO7,"#,##0.00"),"-","△")&amp;"】"))</f>
        <v>【0.02】</v>
      </c>
    </row>
    <row r="7" spans="1:145" s="13" customFormat="1" x14ac:dyDescent="0.15">
      <c r="A7" s="14"/>
      <c r="B7" s="20">
        <v>2022</v>
      </c>
      <c r="C7" s="20">
        <v>124109</v>
      </c>
      <c r="D7" s="20">
        <v>47</v>
      </c>
      <c r="E7" s="20">
        <v>17</v>
      </c>
      <c r="F7" s="20">
        <v>5</v>
      </c>
      <c r="G7" s="20">
        <v>0</v>
      </c>
      <c r="H7" s="20" t="s">
        <v>96</v>
      </c>
      <c r="I7" s="20" t="s">
        <v>97</v>
      </c>
      <c r="J7" s="20" t="s">
        <v>98</v>
      </c>
      <c r="K7" s="20" t="s">
        <v>99</v>
      </c>
      <c r="L7" s="20" t="s">
        <v>100</v>
      </c>
      <c r="M7" s="20" t="s">
        <v>101</v>
      </c>
      <c r="N7" s="25" t="s">
        <v>38</v>
      </c>
      <c r="O7" s="25" t="s">
        <v>102</v>
      </c>
      <c r="P7" s="25">
        <v>2.68</v>
      </c>
      <c r="Q7" s="25">
        <v>100</v>
      </c>
      <c r="R7" s="25">
        <v>3850</v>
      </c>
      <c r="S7" s="25">
        <v>22697</v>
      </c>
      <c r="T7" s="25">
        <v>67.010000000000005</v>
      </c>
      <c r="U7" s="25">
        <v>338.71</v>
      </c>
      <c r="V7" s="25">
        <v>604</v>
      </c>
      <c r="W7" s="25">
        <v>0.39</v>
      </c>
      <c r="X7" s="25">
        <v>1548.72</v>
      </c>
      <c r="Y7" s="25">
        <v>100.44</v>
      </c>
      <c r="Z7" s="25">
        <v>98.22</v>
      </c>
      <c r="AA7" s="25">
        <v>101.8</v>
      </c>
      <c r="AB7" s="25">
        <v>100.92</v>
      </c>
      <c r="AC7" s="25">
        <v>87.35</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789.46</v>
      </c>
      <c r="BL7" s="25">
        <v>826.83</v>
      </c>
      <c r="BM7" s="25">
        <v>867.83</v>
      </c>
      <c r="BN7" s="25">
        <v>791.76</v>
      </c>
      <c r="BO7" s="25">
        <v>900.82</v>
      </c>
      <c r="BP7" s="25">
        <v>809.19</v>
      </c>
      <c r="BQ7" s="25">
        <v>58.49</v>
      </c>
      <c r="BR7" s="25">
        <v>39.76</v>
      </c>
      <c r="BS7" s="25">
        <v>49.65</v>
      </c>
      <c r="BT7" s="25">
        <v>35.01</v>
      </c>
      <c r="BU7" s="25">
        <v>28.59</v>
      </c>
      <c r="BV7" s="25">
        <v>57.77</v>
      </c>
      <c r="BW7" s="25">
        <v>57.31</v>
      </c>
      <c r="BX7" s="25">
        <v>57.08</v>
      </c>
      <c r="BY7" s="25">
        <v>56.26</v>
      </c>
      <c r="BZ7" s="25">
        <v>52.94</v>
      </c>
      <c r="CA7" s="25">
        <v>57.02</v>
      </c>
      <c r="CB7" s="25">
        <v>243.24</v>
      </c>
      <c r="CC7" s="25">
        <v>358.81</v>
      </c>
      <c r="CD7" s="25">
        <v>267.27</v>
      </c>
      <c r="CE7" s="25">
        <v>374.06</v>
      </c>
      <c r="CF7" s="25">
        <v>485.88</v>
      </c>
      <c r="CG7" s="25">
        <v>274.35000000000002</v>
      </c>
      <c r="CH7" s="25">
        <v>273.52</v>
      </c>
      <c r="CI7" s="25">
        <v>274.99</v>
      </c>
      <c r="CJ7" s="25">
        <v>282.08999999999997</v>
      </c>
      <c r="CK7" s="25">
        <v>303.27999999999997</v>
      </c>
      <c r="CL7" s="25">
        <v>273.68</v>
      </c>
      <c r="CM7" s="25">
        <v>75.98</v>
      </c>
      <c r="CN7" s="25">
        <v>75.11</v>
      </c>
      <c r="CO7" s="25">
        <v>76.86</v>
      </c>
      <c r="CP7" s="25">
        <v>76.42</v>
      </c>
      <c r="CQ7" s="25">
        <v>72.05</v>
      </c>
      <c r="CR7" s="25">
        <v>50.68</v>
      </c>
      <c r="CS7" s="25">
        <v>50.14</v>
      </c>
      <c r="CT7" s="25">
        <v>54.83</v>
      </c>
      <c r="CU7" s="25">
        <v>66.53</v>
      </c>
      <c r="CV7" s="25">
        <v>52.35</v>
      </c>
      <c r="CW7" s="25">
        <v>52.55</v>
      </c>
      <c r="CX7" s="25">
        <v>79.7</v>
      </c>
      <c r="CY7" s="25">
        <v>84.42</v>
      </c>
      <c r="CZ7" s="25">
        <v>85.1</v>
      </c>
      <c r="DA7" s="25">
        <v>85.02</v>
      </c>
      <c r="DB7" s="25">
        <v>86.26</v>
      </c>
      <c r="DC7" s="25">
        <v>84.86</v>
      </c>
      <c r="DD7" s="25">
        <v>84.98</v>
      </c>
      <c r="DE7" s="25">
        <v>84.7</v>
      </c>
      <c r="DF7" s="25">
        <v>84.67</v>
      </c>
      <c r="DG7" s="25">
        <v>84.39</v>
      </c>
      <c r="DH7" s="25">
        <v>87.3</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0.02</v>
      </c>
      <c r="EL7" s="25">
        <v>0.25</v>
      </c>
      <c r="EM7" s="25">
        <v>0.05</v>
      </c>
      <c r="EN7" s="25">
        <v>0.03</v>
      </c>
      <c r="EO7" s="25">
        <v>0.02</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108</v>
      </c>
    </row>
    <row r="12" spans="1:145" x14ac:dyDescent="0.15">
      <c r="B12">
        <v>1</v>
      </c>
      <c r="C12">
        <v>1</v>
      </c>
      <c r="D12">
        <v>2</v>
      </c>
      <c r="E12">
        <v>3</v>
      </c>
      <c r="F12">
        <v>4</v>
      </c>
      <c r="G12" t="s">
        <v>109</v>
      </c>
    </row>
    <row r="13" spans="1:145"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2024-02-15T00:34:21Z</cp:lastPrinted>
  <dcterms:created xsi:type="dcterms:W3CDTF">2023-12-12T02:53:38Z</dcterms:created>
  <dcterms:modified xsi:type="dcterms:W3CDTF">2024-02-28T04:28:20Z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2024-01-26T09:59:24Z</vt:filetime>
  </property>
</Properties>
</file>