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1_法非適_公共下水\"/>
    </mc:Choice>
  </mc:AlternateContent>
  <xr:revisionPtr revIDLastSave="0" documentId="13_ncr:1_{501E92C5-E85C-45C7-B2F1-00B3406200D7}" xr6:coauthVersionLast="47" xr6:coauthVersionMax="47" xr10:uidLastSave="{00000000-0000-0000-0000-000000000000}"/>
  <workbookProtection workbookAlgorithmName="SHA-512" workbookHashValue="ai+RbpYmUBIElwG34zaOOtkKfywCJwyQ/QiTgM+gVDAWl1I1ab14EWvTkXakLCccNpgarSYRm/cai6tk+gQZhg==" workbookSaltValue="+ZFDov6fnsVQq/vbxcpvI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AL10" i="4"/>
  <c r="W10" i="4"/>
  <c r="P10" i="4"/>
  <c r="I10" i="4"/>
  <c r="W8" i="4"/>
  <c r="P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<sst xmlns="http://schemas.openxmlformats.org/spreadsheetml/2006/main" count="236" uniqueCount="121">
  <si>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</si>
  <si>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</si>
  <si>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</si>
  <si>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</si>
  <si>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</si>
  <si>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</si>
  <si>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</si>
  <si>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</si>
  <si>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</si>
  <si>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</si>
  <si>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</si>
  <si>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</si>
  <si>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</si>
  <si>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</si>
  <si>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</si>
  <si>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</si>
  <si>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</si>
  <si>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</si>
  <si>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</si>
  <si>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</si>
  <si>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</si>
  <si>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</si>
  <si>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</si>
  <si>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</si>
  <si>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</si>
  <si>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</si>
  <si>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</si>
  <si>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</si>
  <si>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</si>
  <si>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</si>
  <si>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</si>
  <si>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</si>
  <si>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</si>
  <si>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</si>
  <si>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</si>
  <si>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</si>
  <si>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</si>
  <si>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</si>
  <si>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</si>
  <si>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</si>
  <si>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</si>
  <si>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</si>
  <si>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</si>
  <si>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</si>
  <si>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</si>
  <si>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</si>
  <si>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</si>
  <si>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</si>
  <si>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</si>
  <si>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</si>
  <si>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</si>
  <si>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</si>
  <si>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</si>
  <si>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</si>
  <si>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</si>
  <si>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</si>
  <si>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</si>
  <si>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</si>
  <si>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</si>
  <si>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</si>
  <si>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</si>
  <si>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</si>
  <si>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</si>
  <si>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</si>
  <si>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</si>
  <si>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</si>
  <si>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</si>
  <si>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</si>
  <si>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</si>
  <si>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</si>
  <si>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</si>
  <si>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</si>
  <si>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</si>
  <si>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</si>
  <si>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</si>
  <si>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</si>
  <si>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</si>
  <si>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</si>
  <si>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</si>
  <si>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</si>
  <si>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</si>
  <si>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</si>
  <si>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</si>
  <si>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</si>
  <si>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</si>
  <si>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</si>
  <si>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</si>
  <si>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</si>
  <si>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</si>
  <si>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</si>
  <si>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</si>
  <si>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</si>
  <si>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</si>
  <si>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</si>
  <si>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</si>
  <si>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</si>
  <si>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</si>
  <si>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</si>
  <si>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</si>
  <si>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</si>
  <si>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</si>
  <si>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</si>
  <si>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</si>
  <si>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</si>
  <si>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</si>
  <si>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</si>
  <si>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</si>
  <si>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</si>
  <si>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</si>
  <si>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</si>
  <si>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</si>
  <si>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</si>
  <si>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</si>
  <si>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</si>
  <si>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</si>
  <si>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</si>
  <si>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</si>
  <si>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</si>
  <si>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管渠整備工事が終了し、ストックマネジメント計画に基づいた維持管理主体の経営を行っています。
　支出の面で汚水処理費の削減等、収入の面では料金改定等を行うことにより、経営改善を目指します。</t>
    <phoneticPr fontId="4"/>
  </si>
  <si>
    <t>　芝山町の公共下水道事業は、平成17年度に供用を開始したため、ポンプや減速機に劣化が見られます。
　老朽化が進む施設の維持管理を計画的に実施するため、平成30年度にストックマネジメント計画を策定し、令和5年度には計画の見直しを進めています。
　その計画に基づき、調査や修繕を実施しています。</t>
    <rPh sb="35" eb="38">
      <t>ゲンソクキ</t>
    </rPh>
    <rPh sb="39" eb="41">
      <t>レッカ</t>
    </rPh>
    <rPh sb="42" eb="43">
      <t>ミ</t>
    </rPh>
    <rPh sb="99" eb="101">
      <t>レイワ</t>
    </rPh>
    <rPh sb="102" eb="103">
      <t>ネン</t>
    </rPh>
    <rPh sb="103" eb="104">
      <t>ド</t>
    </rPh>
    <rPh sb="106" eb="108">
      <t>ケイカク</t>
    </rPh>
    <rPh sb="109" eb="111">
      <t>ミナオ</t>
    </rPh>
    <rPh sb="113" eb="114">
      <t>スス</t>
    </rPh>
    <phoneticPr fontId="4"/>
  </si>
  <si>
    <t>　平成26年度に下水道事業を公共下水道事業と特定環境保全公共下水道事業に分けたため数値は各事業の按分の数値となっています。
①収益的収支比率は、100%を超えているため、料金収入及び一般会計繰入金等の収入で費用と地方債償還金の額を賄っていることを表しています。
④企業債残高対事業規模比率は、使用料収入に対する企業債残高の割合であり、類似団体より低く抑えられているため、引き続き低い水準の維持に努めます。
⑤経費回収率は、使用料で回収すべき費用に対して、どの程度使用料で賄えているかを表しています。類似団体より高い水準ではありますが、3割程度を使用料以外で賄っているため、適正な使用料収入の確保及び汚水処理費の削減を図る必要があります。
⑥汚水処理原価は、1㎥あたりの処理単価を表しています。当町で採用しているOD法は維持管理費が低く抑えられる処理方式のため、類似団体の平均値より低い結果となっています。
⑦施設利用率は、令和元年度に供用開始した地区にて新規接続が続いており、類似団体の平均値より高い利用率となっています。
⑧水洗化率は、類似団体と比較して高い水準にあります。100%に近いものの、引き続き処理区域内の未接続者に水洗化を促します。</t>
    <rPh sb="77" eb="78">
      <t>コ</t>
    </rPh>
    <rPh sb="132" eb="134">
      <t>キギョウ</t>
    </rPh>
    <rPh sb="134" eb="135">
      <t>サイ</t>
    </rPh>
    <rPh sb="135" eb="137">
      <t>ザンダカ</t>
    </rPh>
    <rPh sb="137" eb="138">
      <t>タイ</t>
    </rPh>
    <rPh sb="138" eb="140">
      <t>ジギョウ</t>
    </rPh>
    <rPh sb="140" eb="142">
      <t>キボ</t>
    </rPh>
    <rPh sb="142" eb="144">
      <t>ヒリツ</t>
    </rPh>
    <rPh sb="146" eb="149">
      <t>シヨウリョウ</t>
    </rPh>
    <rPh sb="149" eb="151">
      <t>シュウニュウ</t>
    </rPh>
    <rPh sb="152" eb="153">
      <t>タイ</t>
    </rPh>
    <rPh sb="155" eb="157">
      <t>キギョウ</t>
    </rPh>
    <rPh sb="157" eb="158">
      <t>サイ</t>
    </rPh>
    <rPh sb="158" eb="160">
      <t>ザンダカ</t>
    </rPh>
    <rPh sb="161" eb="163">
      <t>ワリアイ</t>
    </rPh>
    <rPh sb="167" eb="169">
      <t>ルイジ</t>
    </rPh>
    <rPh sb="169" eb="171">
      <t>ダンタイ</t>
    </rPh>
    <rPh sb="173" eb="174">
      <t>ヒク</t>
    </rPh>
    <rPh sb="175" eb="176">
      <t>オサ</t>
    </rPh>
    <rPh sb="185" eb="186">
      <t>ヒ</t>
    </rPh>
    <rPh sb="187" eb="188">
      <t>ツヅ</t>
    </rPh>
    <rPh sb="189" eb="190">
      <t>ヒク</t>
    </rPh>
    <rPh sb="191" eb="193">
      <t>スイジュン</t>
    </rPh>
    <rPh sb="194" eb="196">
      <t>イジ</t>
    </rPh>
    <rPh sb="197" eb="198">
      <t>ツト</t>
    </rPh>
    <rPh sb="346" eb="348">
      <t>トウチョウ</t>
    </rPh>
    <rPh sb="349" eb="351">
      <t>サイヨウ</t>
    </rPh>
    <rPh sb="357" eb="358">
      <t>ホウ</t>
    </rPh>
    <rPh sb="372" eb="374">
      <t>ショリ</t>
    </rPh>
    <rPh sb="374" eb="376">
      <t>ホウシキ</t>
    </rPh>
    <rPh sb="499" eb="500">
      <t>ヒ</t>
    </rPh>
    <rPh sb="501" eb="50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</si>
</sst>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A5-4AC2-AA6A-BFFB418A73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0.56999999999999995</c:v>
                </c:pt>
                <c:pt idx="1">
                  <c:v>0</c:v>
                </c:pt>
                <c:pt idx="2">
                  <c:v>0</c:v>
                </c:pt>
                <c:pt idx="3">
                  <c:v>0</c:v>
                </c:pt>
                <c:pt idx="4" formatCode="#,##0.00;&quot;△&quot;#,##0.00;&quot;-&quot;">
                  <c:v>3.35</c:v>
                </c:pt>
              </c:numCache>
            </c:numRef>
          </c:val>
          <c:smooth val="0"/>
          <c:extLst>
            <c:ext xmlns:c16="http://schemas.microsoft.com/office/drawing/2014/chart" uri="{C3380CC4-5D6E-409C-BE32-E72D297353CC}">
              <c16:uniqueId val="{00000001-BEA5-4AC2-AA6A-BFFB418A73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33.15</c:v>
                </c:pt>
                <c:pt idx="1">
                  <c:v>53.45</c:v>
                </c:pt>
                <c:pt idx="2">
                  <c:v>53.25</c:v>
                </c:pt>
                <c:pt idx="3">
                  <c:v>55.85</c:v>
                </c:pt>
                <c:pt idx="4">
                  <c:v>55.9</c:v>
                </c:pt>
              </c:numCache>
            </c:numRef>
          </c:val>
          <c:extLst>
            <c:ext xmlns:c16="http://schemas.microsoft.com/office/drawing/2014/chart" uri="{C3380CC4-5D6E-409C-BE32-E72D297353CC}">
              <c16:uniqueId val="{00000000-F388-4921-BF62-B6EACFDF58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36.97</c:v>
                </c:pt>
                <c:pt idx="1">
                  <c:v>39.51</c:v>
                </c:pt>
                <c:pt idx="2">
                  <c:v>41.6</c:v>
                </c:pt>
                <c:pt idx="3">
                  <c:v>43.76</c:v>
                </c:pt>
                <c:pt idx="4">
                  <c:v>40.72</c:v>
                </c:pt>
              </c:numCache>
            </c:numRef>
          </c:val>
          <c:smooth val="0"/>
          <c:extLst>
            <c:ext xmlns:c16="http://schemas.microsoft.com/office/drawing/2014/chart" uri="{C3380CC4-5D6E-409C-BE32-E72D297353CC}">
              <c16:uniqueId val="{00000001-F388-4921-BF62-B6EACFDF58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93.07</c:v>
                </c:pt>
                <c:pt idx="1">
                  <c:v>93.41</c:v>
                </c:pt>
                <c:pt idx="2">
                  <c:v>93.26</c:v>
                </c:pt>
                <c:pt idx="3">
                  <c:v>93.35</c:v>
                </c:pt>
                <c:pt idx="4">
                  <c:v>92.93</c:v>
                </c:pt>
              </c:numCache>
            </c:numRef>
          </c:val>
          <c:extLst>
            <c:ext xmlns:c16="http://schemas.microsoft.com/office/drawing/2014/chart" uri="{C3380CC4-5D6E-409C-BE32-E72D297353CC}">
              <c16:uniqueId val="{00000000-400E-438C-B52D-0632D48098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67.12</c:v>
                </c:pt>
                <c:pt idx="1">
                  <c:v>61.03</c:v>
                </c:pt>
                <c:pt idx="2">
                  <c:v>64.790000000000006</c:v>
                </c:pt>
                <c:pt idx="3">
                  <c:v>65.75</c:v>
                </c:pt>
                <c:pt idx="4">
                  <c:v>67.569999999999993</c:v>
                </c:pt>
              </c:numCache>
            </c:numRef>
          </c:val>
          <c:smooth val="0"/>
          <c:extLst>
            <c:ext xmlns:c16="http://schemas.microsoft.com/office/drawing/2014/chart" uri="{C3380CC4-5D6E-409C-BE32-E72D297353CC}">
              <c16:uniqueId val="{00000001-400E-438C-B52D-0632D48098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100.21</c:v>
                </c:pt>
                <c:pt idx="1">
                  <c:v>95.02</c:v>
                </c:pt>
                <c:pt idx="2">
                  <c:v>86.47</c:v>
                </c:pt>
                <c:pt idx="3">
                  <c:v>95.57</c:v>
                </c:pt>
                <c:pt idx="4">
                  <c:v>111.78</c:v>
                </c:pt>
              </c:numCache>
            </c:numRef>
          </c:val>
          <c:extLst>
            <c:ext xmlns:c16="http://schemas.microsoft.com/office/drawing/2014/chart" uri="{C3380CC4-5D6E-409C-BE32-E72D297353CC}">
              <c16:uniqueId val="{00000000-7934-44CA-8829-A33D101A36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4-44CA-8829-A33D101A36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BC-472C-9ABC-DAF185E4DE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BC-472C-9ABC-DAF185E4DE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28-48A4-B55E-836AF62DB0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28-48A4-B55E-836AF62DB0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E4-4EB8-AF54-52AD6E3145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E4-4EB8-AF54-52AD6E3145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E-4668-982E-EE37CACA5A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E-4668-982E-EE37CACA5A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1970.68</c:v>
                </c:pt>
                <c:pt idx="1">
                  <c:v>0</c:v>
                </c:pt>
                <c:pt idx="2">
                  <c:v>0</c:v>
                </c:pt>
                <c:pt idx="3">
                  <c:v>0</c:v>
                </c:pt>
                <c:pt idx="4" formatCode="#,##0.00;&quot;△&quot;#,##0.00;&quot;-&quot;">
                  <c:v>870.47</c:v>
                </c:pt>
              </c:numCache>
            </c:numRef>
          </c:val>
          <c:extLst>
            <c:ext xmlns:c16="http://schemas.microsoft.com/office/drawing/2014/chart" uri="{C3380CC4-5D6E-409C-BE32-E72D297353CC}">
              <c16:uniqueId val="{00000000-6CA2-414C-A6C1-8E55AA8A67C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1689.65</c:v>
                </c:pt>
                <c:pt idx="1">
                  <c:v>808.77</c:v>
                </c:pt>
                <c:pt idx="2">
                  <c:v>560.16</c:v>
                </c:pt>
                <c:pt idx="3">
                  <c:v>954.29</c:v>
                </c:pt>
                <c:pt idx="4">
                  <c:v>1332.23</c:v>
                </c:pt>
              </c:numCache>
            </c:numRef>
          </c:val>
          <c:smooth val="0"/>
          <c:extLst>
            <c:ext xmlns:c16="http://schemas.microsoft.com/office/drawing/2014/chart" uri="{C3380CC4-5D6E-409C-BE32-E72D297353CC}">
              <c16:uniqueId val="{00000001-6CA2-414C-A6C1-8E55AA8A67C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67.36</c:v>
                </c:pt>
                <c:pt idx="1">
                  <c:v>56.38</c:v>
                </c:pt>
                <c:pt idx="2">
                  <c:v>46.93</c:v>
                </c:pt>
                <c:pt idx="3">
                  <c:v>60.38</c:v>
                </c:pt>
                <c:pt idx="4">
                  <c:v>70.66</c:v>
                </c:pt>
              </c:numCache>
            </c:numRef>
          </c:val>
          <c:extLst>
            <c:ext xmlns:c16="http://schemas.microsoft.com/office/drawing/2014/chart" uri="{C3380CC4-5D6E-409C-BE32-E72D297353CC}">
              <c16:uniqueId val="{00000000-84D4-4869-B204-9C1A1B1E0E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58.12</c:v>
                </c:pt>
                <c:pt idx="1">
                  <c:v>48.2</c:v>
                </c:pt>
                <c:pt idx="2">
                  <c:v>30.88</c:v>
                </c:pt>
                <c:pt idx="3">
                  <c:v>34.03</c:v>
                </c:pt>
                <c:pt idx="4">
                  <c:v>26.53</c:v>
                </c:pt>
              </c:numCache>
            </c:numRef>
          </c:val>
          <c:smooth val="0"/>
          <c:extLst>
            <c:ext xmlns:c16="http://schemas.microsoft.com/office/drawing/2014/chart" uri="{C3380CC4-5D6E-409C-BE32-E72D297353CC}">
              <c16:uniqueId val="{00000001-84D4-4869-B204-9C1A1B1E0E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228.22</c:v>
                </c:pt>
                <c:pt idx="1">
                  <c:v>181.87</c:v>
                </c:pt>
                <c:pt idx="2">
                  <c:v>230.22</c:v>
                </c:pt>
                <c:pt idx="3">
                  <c:v>209.26</c:v>
                </c:pt>
                <c:pt idx="4">
                  <c:v>186.91</c:v>
                </c:pt>
              </c:numCache>
            </c:numRef>
          </c:val>
          <c:extLst>
            <c:ext xmlns:c16="http://schemas.microsoft.com/office/drawing/2014/chart" uri="{C3380CC4-5D6E-409C-BE32-E72D297353CC}">
              <c16:uniqueId val="{00000000-E3AA-4A89-9B61-180F4BF2D5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304.98</c:v>
                </c:pt>
                <c:pt idx="1">
                  <c:v>345.96</c:v>
                </c:pt>
                <c:pt idx="2">
                  <c:v>525.91999999999996</c:v>
                </c:pt>
                <c:pt idx="3">
                  <c:v>470.79</c:v>
                </c:pt>
                <c:pt idx="4">
                  <c:v>628.99</c:v>
                </c:pt>
              </c:numCache>
            </c:numRef>
          </c:val>
          <c:smooth val="0"/>
          <c:extLst>
            <c:ext xmlns:c16="http://schemas.microsoft.com/office/drawing/2014/chart" uri="{C3380CC4-5D6E-409C-BE32-E72D297353CC}">
              <c16:uniqueId val="{00000001-E3AA-4A89-9B61-180F4BF2D5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芝山町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Cd3</v>
      </c>
      <c r="X8" s="40"/>
      <c r="Y8" s="40"/>
      <c r="Z8" s="40"/>
      <c r="AA8" s="40"/>
      <c r="AB8" s="40"/>
      <c r="AC8" s="40"/>
      <c r="AD8" s="41" t="str">
        <f>データ!$M$6</f>
        <v>非設置</v>
      </c>
      <c r="AE8" s="41"/>
      <c r="AF8" s="41"/>
      <c r="AG8" s="41"/>
      <c r="AH8" s="41"/>
      <c r="AI8" s="41"/>
      <c r="AJ8" s="41"/>
      <c r="AK8" s="3"/>
      <c r="AL8" s="42">
        <f>データ!S6</f>
        <v>6905</v>
      </c>
      <c r="AM8" s="42"/>
      <c r="AN8" s="42"/>
      <c r="AO8" s="42"/>
      <c r="AP8" s="42"/>
      <c r="AQ8" s="42"/>
      <c r="AR8" s="42"/>
      <c r="AS8" s="42"/>
      <c r="AT8" s="35">
        <f>データ!T6</f>
        <v>43.24</v>
      </c>
      <c r="AU8" s="35"/>
      <c r="AV8" s="35"/>
      <c r="AW8" s="35"/>
      <c r="AX8" s="35"/>
      <c r="AY8" s="35"/>
      <c r="AZ8" s="35"/>
      <c r="BA8" s="35"/>
      <c r="BB8" s="35">
        <f>データ!U6</f>
        <v>159.69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23.42</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1612</v>
      </c>
      <c r="AM10" s="42"/>
      <c r="AN10" s="42"/>
      <c r="AO10" s="42"/>
      <c r="AP10" s="42"/>
      <c r="AQ10" s="42"/>
      <c r="AR10" s="42"/>
      <c r="AS10" s="42"/>
      <c r="AT10" s="35">
        <f>データ!W6</f>
        <v>0.87</v>
      </c>
      <c r="AU10" s="35"/>
      <c r="AV10" s="35"/>
      <c r="AW10" s="35"/>
      <c r="AX10" s="35"/>
      <c r="AY10" s="35"/>
      <c r="AZ10" s="35"/>
      <c r="BA10" s="35"/>
      <c r="BB10" s="35">
        <f>データ!X6</f>
        <v>1852.87</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5"/>
      <c r="BM60" s="66"/>
      <c r="BN60" s="66"/>
      <c r="BO60" s="66"/>
      <c r="BP60" s="66"/>
      <c r="BQ60" s="66"/>
      <c r="BR60" s="66"/>
      <c r="BS60" s="66"/>
      <c r="BT60" s="66"/>
      <c r="BU60" s="66"/>
      <c r="BV60" s="66"/>
      <c r="BW60" s="66"/>
      <c r="BX60" s="66"/>
      <c r="BY60" s="66"/>
      <c r="BZ60" s="67"/>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NmoVAgIY6pRVTQ8QlgQC8mcm5chZkBBeBS3YGcdjU4kYZsDIV+ahDqF7GeGJmOfk8xYzFxCxEYco3FwsiRAQnw==" saltValue="qnRe1hBAChwqXyvLWnZQ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124095</v>
      </c>
      <c r="D6" s="19">
        <f t="shared" si="3"/>
        <v>47</v>
      </c>
      <c r="E6" s="19">
        <f t="shared" si="3"/>
        <v>17</v>
      </c>
      <c r="F6" s="19">
        <f t="shared" si="3"/>
        <v>1</v>
      </c>
      <c r="G6" s="19">
        <f t="shared" si="3"/>
        <v>0</v>
      </c>
      <c r="H6" s="19" t="str">
        <f t="shared" si="3"/>
        <v>千葉県　芝山町</v>
      </c>
      <c r="I6" s="19" t="str">
        <f t="shared" si="3"/>
        <v>法非適用</v>
      </c>
      <c r="J6" s="19" t="str">
        <f t="shared" si="3"/>
        <v>下水道事業</v>
      </c>
      <c r="K6" s="19" t="str">
        <f t="shared" si="3"/>
        <v>公共下水道</v>
      </c>
      <c r="L6" s="19" t="str">
        <f t="shared" si="3"/>
        <v>Cd3</v>
      </c>
      <c r="M6" s="19" t="str">
        <f t="shared" si="3"/>
        <v>非設置</v>
      </c>
      <c r="N6" s="20" t="str">
        <f t="shared" si="3"/>
        <v>-</v>
      </c>
      <c r="O6" s="20" t="str">
        <f t="shared" si="3"/>
        <v>該当数値なし</v>
      </c>
      <c r="P6" s="20">
        <f t="shared" si="3"/>
        <v>23.42</v>
      </c>
      <c r="Q6" s="20">
        <f t="shared" si="3"/>
        <v>100</v>
      </c>
      <c r="R6" s="20">
        <f t="shared" si="3"/>
        <v>3850</v>
      </c>
      <c r="S6" s="20">
        <f t="shared" si="3"/>
        <v>6905</v>
      </c>
      <c r="T6" s="20">
        <f t="shared" si="3"/>
        <v>43.24</v>
      </c>
      <c r="U6" s="20">
        <f t="shared" si="3"/>
        <v>159.69</v>
      </c>
      <c r="V6" s="20">
        <f t="shared" si="3"/>
        <v>1612</v>
      </c>
      <c r="W6" s="20">
        <f t="shared" si="3"/>
        <v>0.87</v>
      </c>
      <c r="X6" s="20">
        <f t="shared" si="3"/>
        <v>1852.87</v>
      </c>
      <c r="Y6" s="21">
        <f>IF(Y7="",NA(),Y7)</f>
        <v>100.21</v>
      </c>
      <c r="Z6" s="21">
        <f t="shared" ref="Z6:AH6" si="4">IF(Z7="",NA(),Z7)</f>
        <v>95.02</v>
      </c>
      <c r="AA6" s="21">
        <f t="shared" si="4"/>
        <v>86.47</v>
      </c>
      <c r="AB6" s="21">
        <f t="shared" si="4"/>
        <v>95.57</v>
      </c>
      <c r="AC6" s="21">
        <f t="shared" si="4"/>
        <v>111.78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1970.68</v>
      </c>
      <c r="BG6" s="20">
        <f t="shared" ref="BG6:BO6" si="7">IF(BG7="",NA(),BG7)</f>
        <v>0</v>
      </c>
      <c r="BH6" s="20">
        <f t="shared" si="7"/>
        <v>0</v>
      </c>
      <c r="BI6" s="20">
        <f t="shared" si="7"/>
        <v>0</v>
      </c>
      <c r="BJ6" s="21">
        <f t="shared" si="7"/>
        <v>870.47</v>
      </c>
      <c r="BK6" s="21">
        <f t="shared" si="7"/>
        <v>1689.65</v>
      </c>
      <c r="BL6" s="21">
        <f t="shared" si="7"/>
        <v>808.77</v>
      </c>
      <c r="BM6" s="21">
        <f t="shared" si="7"/>
        <v>560.16</v>
      </c>
      <c r="BN6" s="21">
        <f t="shared" si="7"/>
        <v>954.29</v>
      </c>
      <c r="BO6" s="21">
        <f t="shared" si="7"/>
        <v>1332.23</v>
      </c>
      <c r="BP6" s="20" t="str">
        <f>IF(BP7="","",IF(BP7="-","【-】","【"&amp;SUBSTITUTE(TEXT(BP7,"#,##0.00"),"-","△")&amp;"】"))</f>
        <v>【652.82】</v>
      </c>
      <c r="BQ6" s="21">
        <f>IF(BQ7="",NA(),BQ7)</f>
        <v>67.36</v>
      </c>
      <c r="BR6" s="21">
        <f t="shared" ref="BR6:BZ6" si="8">IF(BR7="",NA(),BR7)</f>
        <v>56.38</v>
      </c>
      <c r="BS6" s="21">
        <f t="shared" si="8"/>
        <v>46.93</v>
      </c>
      <c r="BT6" s="21">
        <f t="shared" si="8"/>
        <v>60.38</v>
      </c>
      <c r="BU6" s="21">
        <f t="shared" si="8"/>
        <v>70.66</v>
      </c>
      <c r="BV6" s="21">
        <f t="shared" si="8"/>
        <v>58.12</v>
      </c>
      <c r="BW6" s="21">
        <f t="shared" si="8"/>
        <v>48.2</v>
      </c>
      <c r="BX6" s="21">
        <f t="shared" si="8"/>
        <v>30.88</v>
      </c>
      <c r="BY6" s="21">
        <f t="shared" si="8"/>
        <v>34.03</v>
      </c>
      <c r="BZ6" s="21">
        <f t="shared" si="8"/>
        <v>26.53</v>
      </c>
      <c r="CA6" s="20" t="str">
        <f>IF(CA7="","",IF(CA7="-","【-】","【"&amp;SUBSTITUTE(TEXT(CA7,"#,##0.00"),"-","△")&amp;"】"))</f>
        <v>【97.61】</v>
      </c>
      <c r="CB6" s="21">
        <f>IF(CB7="",NA(),CB7)</f>
        <v>228.22</v>
      </c>
      <c r="CC6" s="21">
        <f t="shared" ref="CC6:CK6" si="9">IF(CC7="",NA(),CC7)</f>
        <v>181.87</v>
      </c>
      <c r="CD6" s="21">
        <f t="shared" si="9"/>
        <v>230.22</v>
      </c>
      <c r="CE6" s="21">
        <f t="shared" si="9"/>
        <v>209.26</v>
      </c>
      <c r="CF6" s="21">
        <f t="shared" si="9"/>
        <v>186.91</v>
      </c>
      <c r="CG6" s="21">
        <f t="shared" si="9"/>
        <v>304.98</v>
      </c>
      <c r="CH6" s="21">
        <f t="shared" si="9"/>
        <v>345.96</v>
      </c>
      <c r="CI6" s="21">
        <f t="shared" si="9"/>
        <v>525.91999999999996</v>
      </c>
      <c r="CJ6" s="21">
        <f t="shared" si="9"/>
        <v>470.79</v>
      </c>
      <c r="CK6" s="21">
        <f t="shared" si="9"/>
        <v>628.99</v>
      </c>
      <c r="CL6" s="20" t="str">
        <f>IF(CL7="","",IF(CL7="-","【-】","【"&amp;SUBSTITUTE(TEXT(CL7,"#,##0.00"),"-","△")&amp;"】"))</f>
        <v>【138.29】</v>
      </c>
      <c r="CM6" s="21">
        <f>IF(CM7="",NA(),CM7)</f>
        <v>33.15</v>
      </c>
      <c r="CN6" s="21">
        <f t="shared" ref="CN6:CV6" si="10">IF(CN7="",NA(),CN7)</f>
        <v>53.45</v>
      </c>
      <c r="CO6" s="21">
        <f t="shared" si="10"/>
        <v>53.25</v>
      </c>
      <c r="CP6" s="21">
        <f t="shared" si="10"/>
        <v>55.85</v>
      </c>
      <c r="CQ6" s="21">
        <f t="shared" si="10"/>
        <v>55.9</v>
      </c>
      <c r="CR6" s="21">
        <f t="shared" si="10"/>
        <v>36.97</v>
      </c>
      <c r="CS6" s="21">
        <f t="shared" si="10"/>
        <v>39.51</v>
      </c>
      <c r="CT6" s="21">
        <f t="shared" si="10"/>
        <v>41.6</v>
      </c>
      <c r="CU6" s="21">
        <f t="shared" si="10"/>
        <v>43.76</v>
      </c>
      <c r="CV6" s="21">
        <f t="shared" si="10"/>
        <v>40.72</v>
      </c>
      <c r="CW6" s="20" t="str">
        <f>IF(CW7="","",IF(CW7="-","【-】","【"&amp;SUBSTITUTE(TEXT(CW7,"#,##0.00"),"-","△")&amp;"】"))</f>
        <v>【59.10】</v>
      </c>
      <c r="CX6" s="21">
        <f>IF(CX7="",NA(),CX7)</f>
        <v>93.07</v>
      </c>
      <c r="CY6" s="21">
        <f t="shared" ref="CY6:DG6" si="11">IF(CY7="",NA(),CY7)</f>
        <v>93.41</v>
      </c>
      <c r="CZ6" s="21">
        <f t="shared" si="11"/>
        <v>93.26</v>
      </c>
      <c r="DA6" s="21">
        <f t="shared" si="11"/>
        <v>93.35</v>
      </c>
      <c r="DB6" s="21">
        <f t="shared" si="11"/>
        <v>92.93</v>
      </c>
      <c r="DC6" s="21">
        <f t="shared" si="11"/>
        <v>67.12</v>
      </c>
      <c r="DD6" s="21">
        <f t="shared" si="11"/>
        <v>61.03</v>
      </c>
      <c r="DE6" s="21">
        <f t="shared" si="11"/>
        <v>64.790000000000006</v>
      </c>
      <c r="DF6" s="21">
        <f t="shared" si="11"/>
        <v>65.75</v>
      </c>
      <c r="DG6" s="21">
        <f t="shared" si="11"/>
        <v>67.569999999999993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0.56999999999999995</v>
      </c>
      <c r="EK6" s="20">
        <f t="shared" si="14"/>
        <v>0</v>
      </c>
      <c r="EL6" s="20">
        <f t="shared" si="14"/>
        <v>0</v>
      </c>
      <c r="EM6" s="20">
        <f t="shared" si="14"/>
        <v>0</v>
      </c>
      <c r="EN6" s="21">
        <f t="shared" si="14"/>
        <v>3.35</v>
      </c>
      <c r="EO6" s="20" t="str">
        <f>IF(EO7="","",IF(EO7="-","【-】","【"&amp;SUBSTITUTE(TEXT(EO7,"#,##0.00"),"-","△")&amp;"】"))</f>
        <v>【0.23】</v>
      </c>
    </row>
    <row r="7" spans="1:145" s="22" customFormat="1" x14ac:dyDescent="0.15">
      <c r="A7" s="14"/>
      <c r="B7" s="23">
        <v>2022</v>
      </c>
      <c r="C7" s="23">
        <v>124095</v>
      </c>
      <c r="D7" s="23">
        <v>47</v>
      </c>
      <c r="E7" s="23">
        <v>17</v>
      </c>
      <c r="F7" s="23">
        <v>1</v>
      </c>
      <c r="G7" s="23">
        <v>0</v>
      </c>
      <c r="H7" s="23" t="s">
        <v>98</v>
      </c>
      <c r="I7" s="23" t="s">
        <v>99</v>
      </c>
      <c r="J7" s="23" t="s">
        <v>100</v>
      </c>
      <c r="K7" s="23" t="s">
        <v>101</v>
      </c>
      <c r="L7" s="23" t="s">
        <v>102</v>
      </c>
      <c r="M7" s="23" t="s">
        <v>103</v>
      </c>
      <c r="N7" s="24" t="s">
        <v>104</v>
      </c>
      <c r="O7" s="24" t="s">
        <v>105</v>
      </c>
      <c r="P7" s="24">
        <v>23.42</v>
      </c>
      <c r="Q7" s="24">
        <v>100</v>
      </c>
      <c r="R7" s="24">
        <v>3850</v>
      </c>
      <c r="S7" s="24">
        <v>6905</v>
      </c>
      <c r="T7" s="24">
        <v>43.24</v>
      </c>
      <c r="U7" s="24">
        <v>159.69</v>
      </c>
      <c r="V7" s="24">
        <v>1612</v>
      </c>
      <c r="W7" s="24">
        <v>0.87</v>
      </c>
      <c r="X7" s="24">
        <v>1852.87</v>
      </c>
      <c r="Y7" s="24">
        <v>100.21</v>
      </c>
      <c r="Z7" s="24">
        <v>95.02</v>
      </c>
      <c r="AA7" s="24">
        <v>86.47</v>
      </c>
      <c r="AB7" s="24">
        <v>95.57</v>
      </c>
      <c r="AC7" s="24">
        <v>111.78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1970.68</v>
      </c>
      <c r="BG7" s="24">
        <v>0</v>
      </c>
      <c r="BH7" s="24">
        <v>0</v>
      </c>
      <c r="BI7" s="24">
        <v>0</v>
      </c>
      <c r="BJ7" s="24">
        <v>870.47</v>
      </c>
      <c r="BK7" s="24">
        <v>1689.65</v>
      </c>
      <c r="BL7" s="24">
        <v>808.77</v>
      </c>
      <c r="BM7" s="24">
        <v>560.16</v>
      </c>
      <c r="BN7" s="24">
        <v>954.29</v>
      </c>
      <c r="BO7" s="24">
        <v>1332.23</v>
      </c>
      <c r="BP7" s="24">
        <v>652.82000000000005</v>
      </c>
      <c r="BQ7" s="24">
        <v>67.36</v>
      </c>
      <c r="BR7" s="24">
        <v>56.38</v>
      </c>
      <c r="BS7" s="24">
        <v>46.93</v>
      </c>
      <c r="BT7" s="24">
        <v>60.38</v>
      </c>
      <c r="BU7" s="24">
        <v>70.66</v>
      </c>
      <c r="BV7" s="24">
        <v>58.12</v>
      </c>
      <c r="BW7" s="24">
        <v>48.2</v>
      </c>
      <c r="BX7" s="24">
        <v>30.88</v>
      </c>
      <c r="BY7" s="24">
        <v>34.03</v>
      </c>
      <c r="BZ7" s="24">
        <v>26.53</v>
      </c>
      <c r="CA7" s="24">
        <v>97.61</v>
      </c>
      <c r="CB7" s="24">
        <v>228.22</v>
      </c>
      <c r="CC7" s="24">
        <v>181.87</v>
      </c>
      <c r="CD7" s="24">
        <v>230.22</v>
      </c>
      <c r="CE7" s="24">
        <v>209.26</v>
      </c>
      <c r="CF7" s="24">
        <v>186.91</v>
      </c>
      <c r="CG7" s="24">
        <v>304.98</v>
      </c>
      <c r="CH7" s="24">
        <v>345.96</v>
      </c>
      <c r="CI7" s="24">
        <v>525.91999999999996</v>
      </c>
      <c r="CJ7" s="24">
        <v>470.79</v>
      </c>
      <c r="CK7" s="24">
        <v>628.99</v>
      </c>
      <c r="CL7" s="24">
        <v>138.29</v>
      </c>
      <c r="CM7" s="24">
        <v>33.15</v>
      </c>
      <c r="CN7" s="24">
        <v>53.45</v>
      </c>
      <c r="CO7" s="24">
        <v>53.25</v>
      </c>
      <c r="CP7" s="24">
        <v>55.85</v>
      </c>
      <c r="CQ7" s="24">
        <v>55.9</v>
      </c>
      <c r="CR7" s="24">
        <v>36.97</v>
      </c>
      <c r="CS7" s="24">
        <v>39.51</v>
      </c>
      <c r="CT7" s="24">
        <v>41.6</v>
      </c>
      <c r="CU7" s="24">
        <v>43.76</v>
      </c>
      <c r="CV7" s="24">
        <v>40.72</v>
      </c>
      <c r="CW7" s="24">
        <v>59.1</v>
      </c>
      <c r="CX7" s="24">
        <v>93.07</v>
      </c>
      <c r="CY7" s="24">
        <v>93.41</v>
      </c>
      <c r="CZ7" s="24">
        <v>93.26</v>
      </c>
      <c r="DA7" s="24">
        <v>93.35</v>
      </c>
      <c r="DB7" s="24">
        <v>92.93</v>
      </c>
      <c r="DC7" s="24">
        <v>67.12</v>
      </c>
      <c r="DD7" s="24">
        <v>61.03</v>
      </c>
      <c r="DE7" s="24">
        <v>64.790000000000006</v>
      </c>
      <c r="DF7" s="24">
        <v>65.75</v>
      </c>
      <c r="DG7" s="24">
        <v>67.569999999999993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0.56999999999999995</v>
      </c>
      <c r="EK7" s="24">
        <v>0</v>
      </c>
      <c r="EL7" s="24">
        <v>0</v>
      </c>
      <c r="EM7" s="24">
        <v>0</v>
      </c>
      <c r="EN7" s="24">
        <v>3.35</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2024-02-21T07:02:32Z</cp:lastPrinted>
  <dcterms:created xsi:type="dcterms:W3CDTF">2023-12-12T02:46:53Z</dcterms:created>
  <dcterms:modified xsi:type="dcterms:W3CDTF">2024-02-27T07:53:30Z</dcterms:modified>
  <cp:category/>
</cp:coreProperties>
</file>