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
    </mc:Choice>
  </mc:AlternateContent>
  <xr:revisionPtr revIDLastSave="0" documentId="13_ncr:1_{04AC3FAA-DA36-44ED-BA26-269D21B7F243}" xr6:coauthVersionLast="47" xr6:coauthVersionMax="47" xr10:uidLastSave="{00000000-0000-0000-0000-000000000000}"/>
  <workbookProtection workbookAlgorithmName="SHA-512" workbookHashValue="xihShibD14S1jVN5/qjB4lG4yZe742xQRGWyLPxW6vS5GwCW8BtDRLGIt6vgNji5wfqppu8VRC2n3b0Y2ZjSOg==" workbookSaltValue="z+XIGvoVLew7vBTB1f81y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R6" i="5"/>
  <c r="AD10" i="4" s="1"/>
  <c r="Q6" i="5"/>
  <c r="W10" i="4" s="1"/>
  <c r="P6" i="5"/>
  <c r="P10" i="4" s="1"/>
  <c r="O6" i="5"/>
  <c r="I10" i="4" s="1"/>
  <c r="N6" i="5"/>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H85" i="4"/>
  <c r="G85" i="4"/>
  <c r="E85" i="4"/>
  <c r="B10" i="4"/>
  <c r="BB8" i="4"/>
  <c r="AT8" i="4"/>
  <c r="AL8" i="4"/>
  <c r="AD8" i="4"/>
  <c r="W8" i="4"/>
  <c r="P8" i="4"/>
  <c r="B8"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<sst xmlns="http://schemas.openxmlformats.org/spreadsheetml/2006/main" count="236" uniqueCount="116">
  <si>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</si>
  <si>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</si>
  <si>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</si>
  <si>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</si>
  <si>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</si>
  <si>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</si>
  <si>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</si>
  <si>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</si>
  <si>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</si>
  <si>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</si>
  <si>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</si>
  <si>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</si>
  <si>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</si>
  <si>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</si>
  <si>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</si>
  <si>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</si>
  <si>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</si>
  <si>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</si>
  <si>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</si>
  <si>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</si>
  <si>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</si>
  <si>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</si>
  <si>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</si>
  <si>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</si>
  <si>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</si>
  <si>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</si>
  <si>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</si>
  <si>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</si>
  <si>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</si>
  <si>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</si>
  <si>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</si>
  <si>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</si>
  <si>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</si>
  <si>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</si>
  <si>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</si>
  <si>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</si>
  <si>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</si>
  <si>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</si>
  <si>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</si>
  <si>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</si>
  <si>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</si>
  <si>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</si>
  <si>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</si>
  <si>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</si>
  <si>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</si>
  <si>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</si>
  <si>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</si>
  <si>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</si>
  <si>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</si>
  <si>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</si>
  <si>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</si>
  <si>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</si>
  <si>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</si>
  <si>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</si>
  <si>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</si>
  <si>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</si>
  <si>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</si>
  <si>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</si>
  <si>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</si>
  <si>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</si>
  <si>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</si>
  <si>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</si>
  <si>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</si>
  <si>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</si>
  <si>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</si>
  <si>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</si>
  <si>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</si>
  <si>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</si>
  <si>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</si>
  <si>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</si>
  <si>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</si>
  <si>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</si>
  <si>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</si>
  <si>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</si>
  <si>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</si>
  <si>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</si>
  <si>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</si>
  <si>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</si>
  <si>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</si>
  <si>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</si>
  <si>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</si>
  <si>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</si>
  <si>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</si>
  <si>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</si>
  <si>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</si>
  <si>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</si>
  <si>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</si>
  <si>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</si>
  <si>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</si>
  <si>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</si>
  <si>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</si>
  <si>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</si>
  <si>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</si>
  <si>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</si>
  <si>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</si>
  <si>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酒々井町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</si>
  <si>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</si>
  <si>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</si>
  <si>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</si>
  <si>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</si>
  <si>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</si>
  <si>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</si>
  <si>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</si>
  <si>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</si>
  <si>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</si>
  <si>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</si>
  <si>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</si>
  <si>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</si>
  <si>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</si>
  <si>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</si>
  <si>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</si>
  <si>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</si>
  <si>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</si>
  <si>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については公共下水道事業と同様、依然として100％を下回る状況が続いており、それに伴い②累積欠損比率も類似団体平均値を大きく超える現状となっている。⑤経費回収率についても同様に100％を下回る状況にあり、下水道使用料の見直しを含めた経営状況の改善が必要である。
一方で⑥汚水処理原価については類似団体平均値を大きく超過する状況となっているが、⑧水洗化率のとおり当町は類似団体よりもかなり下水道が整備されている状況であることから、経費縮減による改善は難しいと考えられる。</t>
    <rPh sb="1" eb="7">
      <t>ケイジョウシュウシヒリツ</t>
    </rPh>
    <rPh sb="12" eb="17">
      <t>コウキョウゲスイドウ</t>
    </rPh>
    <rPh sb="17" eb="19">
      <t>ジギョウ</t>
    </rPh>
    <rPh sb="20" eb="22">
      <t>ドウヨウ</t>
    </rPh>
    <rPh sb="23" eb="25">
      <t>イゼン</t>
    </rPh>
    <rPh sb="33" eb="35">
      <t>シタマワ</t>
    </rPh>
    <rPh sb="36" eb="38">
      <t>ジョウキョウ</t>
    </rPh>
    <rPh sb="39" eb="40">
      <t>ツヅ</t>
    </rPh>
    <rPh sb="48" eb="49">
      <t>トモナ</t>
    </rPh>
    <rPh sb="51" eb="57">
      <t>ルイセキケッソンヒリツ</t>
    </rPh>
    <rPh sb="58" eb="65">
      <t>ルイジダンタイヘイキンチ</t>
    </rPh>
    <rPh sb="66" eb="67">
      <t>オオ</t>
    </rPh>
    <rPh sb="69" eb="70">
      <t>コ</t>
    </rPh>
    <rPh sb="72" eb="74">
      <t>ゲンジョウ</t>
    </rPh>
    <rPh sb="82" eb="84">
      <t>ケイヒ</t>
    </rPh>
    <rPh sb="84" eb="87">
      <t>カイシュウリツ</t>
    </rPh>
    <rPh sb="92" eb="94">
      <t>ドウヨウ</t>
    </rPh>
    <rPh sb="100" eb="102">
      <t>シタマワ</t>
    </rPh>
    <rPh sb="103" eb="105">
      <t>ジョウキョウ</t>
    </rPh>
    <rPh sb="109" eb="115">
      <t>ゲスイドウシヨウリョウ</t>
    </rPh>
    <rPh sb="116" eb="118">
      <t>ミナオ</t>
    </rPh>
    <rPh sb="120" eb="121">
      <t>フク</t>
    </rPh>
    <rPh sb="123" eb="125">
      <t>ケイエイ</t>
    </rPh>
    <rPh sb="125" eb="127">
      <t>ジョウキョウ</t>
    </rPh>
    <rPh sb="128" eb="130">
      <t>カイゼン</t>
    </rPh>
    <rPh sb="131" eb="133">
      <t>ヒツヨウ</t>
    </rPh>
    <rPh sb="138" eb="140">
      <t>イッポウ</t>
    </rPh>
    <rPh sb="142" eb="148">
      <t>オスイショリゲンカ</t>
    </rPh>
    <rPh sb="153" eb="160">
      <t>ルイジダンタイヘイキンチ</t>
    </rPh>
    <rPh sb="161" eb="162">
      <t>オオ</t>
    </rPh>
    <rPh sb="164" eb="166">
      <t>チョウカ</t>
    </rPh>
    <rPh sb="168" eb="170">
      <t>ジョウキョウ</t>
    </rPh>
    <rPh sb="179" eb="183">
      <t>スイセンカリツ</t>
    </rPh>
    <rPh sb="187" eb="189">
      <t>トウチョウ</t>
    </rPh>
    <rPh sb="190" eb="194">
      <t>ルイジダンタイ</t>
    </rPh>
    <rPh sb="200" eb="203">
      <t>ゲスイドウ</t>
    </rPh>
    <rPh sb="204" eb="206">
      <t>セイビ</t>
    </rPh>
    <rPh sb="211" eb="213">
      <t>ジョウキョウ</t>
    </rPh>
    <rPh sb="221" eb="223">
      <t>ケイヒ</t>
    </rPh>
    <rPh sb="223" eb="225">
      <t>シュクゲン</t>
    </rPh>
    <rPh sb="228" eb="230">
      <t>カイゼン</t>
    </rPh>
    <rPh sb="231" eb="232">
      <t>ムズカ</t>
    </rPh>
    <rPh sb="235" eb="236">
      <t>カンガ</t>
    </rPh>
    <phoneticPr fontId="4"/>
  </si>
  <si>
    <t>老朽化の状況については、公共下水道事業と比べて整備年度が新しいことから、更新の優先度については低い状況にある。しかし①有形固定資産減価償却率は年々右肩上がりであることから、将来の更新に向けた計画について、公共下水道事業の更新状況も加味しながら考えていく必要がある。</t>
    <rPh sb="0" eb="3">
      <t>ロウキュウカ</t>
    </rPh>
    <rPh sb="4" eb="6">
      <t>ジョウキョウ</t>
    </rPh>
    <rPh sb="12" eb="19">
      <t>コウキョウゲスイドウジギョウ</t>
    </rPh>
    <rPh sb="20" eb="21">
      <t>クラ</t>
    </rPh>
    <rPh sb="23" eb="25">
      <t>セイビ</t>
    </rPh>
    <rPh sb="25" eb="27">
      <t>ネンド</t>
    </rPh>
    <rPh sb="28" eb="29">
      <t>アタラ</t>
    </rPh>
    <rPh sb="36" eb="38">
      <t>コウシン</t>
    </rPh>
    <rPh sb="39" eb="42">
      <t>ユウセンド</t>
    </rPh>
    <rPh sb="47" eb="48">
      <t>ヒク</t>
    </rPh>
    <rPh sb="49" eb="51">
      <t>ジョウキョウ</t>
    </rPh>
    <rPh sb="59" eb="65">
      <t>ユウケイコテイシサン</t>
    </rPh>
    <rPh sb="65" eb="70">
      <t>ゲンカショウキャクリツ</t>
    </rPh>
    <rPh sb="71" eb="73">
      <t>ネンネン</t>
    </rPh>
    <rPh sb="73" eb="75">
      <t>ミギカタ</t>
    </rPh>
    <rPh sb="75" eb="76">
      <t>ア</t>
    </rPh>
    <phoneticPr fontId="4"/>
  </si>
  <si>
    <t>経営状況については公共下水道事業と同様に依然として厳しい状況にあり、また経費削減の方向での改善は難しいことから、下水道使用料の増額改定も含めた収入の増加を図っていく必要がある。
老朽化の状況については、比較的整備年が新しいことから更新までの余裕はあるが、将来的な更新に向けて公共下水道事業と一体になった更新計画を策定していく必要がある。</t>
    <rPh sb="0" eb="2">
      <t>ケイエイ</t>
    </rPh>
    <rPh sb="2" eb="4">
      <t>ジョウキョウ</t>
    </rPh>
    <rPh sb="9" eb="16">
      <t>コウキョウゲスイドウジギョウ</t>
    </rPh>
    <rPh sb="17" eb="19">
      <t>ドウヨウ</t>
    </rPh>
    <rPh sb="20" eb="22">
      <t>イゼン</t>
    </rPh>
    <rPh sb="25" eb="26">
      <t>キビ</t>
    </rPh>
    <rPh sb="28" eb="30">
      <t>ジョウキョウ</t>
    </rPh>
    <rPh sb="36" eb="38">
      <t>ケイヒ</t>
    </rPh>
    <rPh sb="38" eb="40">
      <t>サクゲン</t>
    </rPh>
    <rPh sb="41" eb="43">
      <t>ホウコウ</t>
    </rPh>
    <rPh sb="45" eb="47">
      <t>カイゼン</t>
    </rPh>
    <rPh sb="48" eb="49">
      <t>ムズカ</t>
    </rPh>
    <rPh sb="56" eb="62">
      <t>ゲスイドウシヨウリョウ</t>
    </rPh>
    <rPh sb="63" eb="65">
      <t>ゾウガク</t>
    </rPh>
    <rPh sb="65" eb="67">
      <t>カイテイ</t>
    </rPh>
    <rPh sb="68" eb="69">
      <t>フク</t>
    </rPh>
    <rPh sb="71" eb="73">
      <t>シュウニュウ</t>
    </rPh>
    <rPh sb="74" eb="76">
      <t>ゾウカ</t>
    </rPh>
    <rPh sb="77" eb="78">
      <t>ハカ</t>
    </rPh>
    <rPh sb="82" eb="84">
      <t>ヒツヨウ</t>
    </rPh>
    <rPh sb="89" eb="92">
      <t>ロウキュウカ</t>
    </rPh>
    <rPh sb="93" eb="95">
      <t>ジョウキョウ</t>
    </rPh>
    <rPh sb="101" eb="104">
      <t>ヒカクテキ</t>
    </rPh>
    <rPh sb="104" eb="106">
      <t>セイビ</t>
    </rPh>
    <rPh sb="106" eb="107">
      <t>ネン</t>
    </rPh>
    <rPh sb="108" eb="109">
      <t>アタラ</t>
    </rPh>
    <rPh sb="115" eb="117">
      <t>コウシン</t>
    </rPh>
    <rPh sb="120" eb="122">
      <t>ヨユウ</t>
    </rPh>
    <rPh sb="127" eb="130">
      <t>ショウライテキ</t>
    </rPh>
    <rPh sb="131" eb="133">
      <t>コウシン</t>
    </rPh>
    <rPh sb="134" eb="135">
      <t>ム</t>
    </rPh>
    <rPh sb="137" eb="139">
      <t>コウキョウ</t>
    </rPh>
    <rPh sb="139" eb="144">
      <t>ゲスイドウジギョウ</t>
    </rPh>
    <rPh sb="145" eb="147">
      <t>イッタイ</t>
    </rPh>
    <rPh sb="151" eb="155">
      <t>コウシンケイカク</t>
    </rPh>
    <rPh sb="156" eb="158">
      <t>サクテイ</t>
    </rPh>
    <rPh sb="162" eb="16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</si>
</sst>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35-48B3-B26D-0F10C489524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8535-48B3-B26D-0F10C489524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10-456D-8F30-9A127172DA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4310-456D-8F30-9A127172DA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97.4</c:v>
                </c:pt>
                <c:pt idx="1">
                  <c:v>97.4</c:v>
                </c:pt>
                <c:pt idx="2">
                  <c:v>97.38</c:v>
                </c:pt>
                <c:pt idx="3">
                  <c:v>97.36</c:v>
                </c:pt>
                <c:pt idx="4">
                  <c:v>97.34</c:v>
                </c:pt>
              </c:numCache>
            </c:numRef>
          </c:val>
          <c:extLst>
            <c:ext xmlns:c16="http://schemas.microsoft.com/office/drawing/2014/chart" uri="{C3380CC4-5D6E-409C-BE32-E72D297353CC}">
              <c16:uniqueId val="{00000000-3956-48AC-8D2A-C7008A6C578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3956-48AC-8D2A-C7008A6C578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92.13</c:v>
                </c:pt>
                <c:pt idx="1">
                  <c:v>89.45</c:v>
                </c:pt>
                <c:pt idx="2">
                  <c:v>82.3</c:v>
                </c:pt>
                <c:pt idx="3">
                  <c:v>81.39</c:v>
                </c:pt>
                <c:pt idx="4">
                  <c:v>88.64</c:v>
                </c:pt>
              </c:numCache>
            </c:numRef>
          </c:val>
          <c:extLst>
            <c:ext xmlns:c16="http://schemas.microsoft.com/office/drawing/2014/chart" uri="{C3380CC4-5D6E-409C-BE32-E72D297353CC}">
              <c16:uniqueId val="{00000000-AECF-4C83-B6DE-AB9861FE956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102.95</c:v>
                </c:pt>
                <c:pt idx="1">
                  <c:v>103.34</c:v>
                </c:pt>
                <c:pt idx="2">
                  <c:v>102.7</c:v>
                </c:pt>
                <c:pt idx="3">
                  <c:v>104.11</c:v>
                </c:pt>
                <c:pt idx="4">
                  <c:v>101.98</c:v>
                </c:pt>
              </c:numCache>
            </c:numRef>
          </c:val>
          <c:smooth val="0"/>
          <c:extLst>
            <c:ext xmlns:c16="http://schemas.microsoft.com/office/drawing/2014/chart" uri="{C3380CC4-5D6E-409C-BE32-E72D297353CC}">
              <c16:uniqueId val="{00000001-AECF-4C83-B6DE-AB9861FE956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17.75</c:v>
                </c:pt>
                <c:pt idx="1">
                  <c:v>20.81</c:v>
                </c:pt>
                <c:pt idx="2">
                  <c:v>24</c:v>
                </c:pt>
                <c:pt idx="3">
                  <c:v>26.27</c:v>
                </c:pt>
                <c:pt idx="4">
                  <c:v>29.72</c:v>
                </c:pt>
              </c:numCache>
            </c:numRef>
          </c:val>
          <c:extLst>
            <c:ext xmlns:c16="http://schemas.microsoft.com/office/drawing/2014/chart" uri="{C3380CC4-5D6E-409C-BE32-E72D297353CC}">
              <c16:uniqueId val="{00000000-BC92-4F50-93C5-24AFF61FF17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26.56</c:v>
                </c:pt>
                <c:pt idx="1">
                  <c:v>27.82</c:v>
                </c:pt>
                <c:pt idx="2">
                  <c:v>29.24</c:v>
                </c:pt>
                <c:pt idx="3">
                  <c:v>31.73</c:v>
                </c:pt>
                <c:pt idx="4">
                  <c:v>32.57</c:v>
                </c:pt>
              </c:numCache>
            </c:numRef>
          </c:val>
          <c:smooth val="0"/>
          <c:extLst>
            <c:ext xmlns:c16="http://schemas.microsoft.com/office/drawing/2014/chart" uri="{C3380CC4-5D6E-409C-BE32-E72D297353CC}">
              <c16:uniqueId val="{00000001-BC92-4F50-93C5-24AFF61FF17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73-48BE-AC64-650AF7281E7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2773-48BE-AC64-650AF7281E7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57.7</c:v>
                </c:pt>
                <c:pt idx="1">
                  <c:v>84.8</c:v>
                </c:pt>
                <c:pt idx="2">
                  <c:v>120.19</c:v>
                </c:pt>
                <c:pt idx="3">
                  <c:v>147.13999999999999</c:v>
                </c:pt>
                <c:pt idx="4">
                  <c:v>149.77000000000001</c:v>
                </c:pt>
              </c:numCache>
            </c:numRef>
          </c:val>
          <c:extLst>
            <c:ext xmlns:c16="http://schemas.microsoft.com/office/drawing/2014/chart" uri="{C3380CC4-5D6E-409C-BE32-E72D297353CC}">
              <c16:uniqueId val="{00000000-8089-49F3-905A-C7B5162E127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27.02</c:v>
                </c:pt>
                <c:pt idx="1">
                  <c:v>29.74</c:v>
                </c:pt>
                <c:pt idx="2">
                  <c:v>48.2</c:v>
                </c:pt>
                <c:pt idx="3">
                  <c:v>46.91</c:v>
                </c:pt>
                <c:pt idx="4">
                  <c:v>52.27</c:v>
                </c:pt>
              </c:numCache>
            </c:numRef>
          </c:val>
          <c:smooth val="0"/>
          <c:extLst>
            <c:ext xmlns:c16="http://schemas.microsoft.com/office/drawing/2014/chart" uri="{C3380CC4-5D6E-409C-BE32-E72D297353CC}">
              <c16:uniqueId val="{00000001-8089-49F3-905A-C7B5162E127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218.8</c:v>
                </c:pt>
                <c:pt idx="1">
                  <c:v>748.74</c:v>
                </c:pt>
                <c:pt idx="2">
                  <c:v>653.09</c:v>
                </c:pt>
                <c:pt idx="3">
                  <c:v>1052.17</c:v>
                </c:pt>
                <c:pt idx="4">
                  <c:v>1346.66</c:v>
                </c:pt>
              </c:numCache>
            </c:numRef>
          </c:val>
          <c:extLst>
            <c:ext xmlns:c16="http://schemas.microsoft.com/office/drawing/2014/chart" uri="{C3380CC4-5D6E-409C-BE32-E72D297353CC}">
              <c16:uniqueId val="{00000000-8BE7-45DC-9317-3481ECC3B76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60.67</c:v>
                </c:pt>
                <c:pt idx="1">
                  <c:v>53.44</c:v>
                </c:pt>
                <c:pt idx="2">
                  <c:v>46.85</c:v>
                </c:pt>
                <c:pt idx="3">
                  <c:v>44.35</c:v>
                </c:pt>
                <c:pt idx="4">
                  <c:v>41.51</c:v>
                </c:pt>
              </c:numCache>
            </c:numRef>
          </c:val>
          <c:smooth val="0"/>
          <c:extLst>
            <c:ext xmlns:c16="http://schemas.microsoft.com/office/drawing/2014/chart" uri="{C3380CC4-5D6E-409C-BE32-E72D297353CC}">
              <c16:uniqueId val="{00000001-8BE7-45DC-9317-3481ECC3B76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173.7</c:v>
                </c:pt>
                <c:pt idx="1">
                  <c:v>157.85</c:v>
                </c:pt>
                <c:pt idx="2">
                  <c:v>176.96</c:v>
                </c:pt>
                <c:pt idx="3">
                  <c:v>267.52</c:v>
                </c:pt>
                <c:pt idx="4">
                  <c:v>262.83</c:v>
                </c:pt>
              </c:numCache>
            </c:numRef>
          </c:val>
          <c:extLst>
            <c:ext xmlns:c16="http://schemas.microsoft.com/office/drawing/2014/chart" uri="{C3380CC4-5D6E-409C-BE32-E72D297353CC}">
              <c16:uniqueId val="{00000000-FF69-4F45-99F9-AE137A861BB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FF69-4F45-99F9-AE137A861BB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116.39</c:v>
                </c:pt>
                <c:pt idx="1">
                  <c:v>118.2</c:v>
                </c:pt>
                <c:pt idx="2">
                  <c:v>72.319999999999993</c:v>
                </c:pt>
                <c:pt idx="3">
                  <c:v>69.3</c:v>
                </c:pt>
                <c:pt idx="4">
                  <c:v>61.67</c:v>
                </c:pt>
              </c:numCache>
            </c:numRef>
          </c:val>
          <c:extLst>
            <c:ext xmlns:c16="http://schemas.microsoft.com/office/drawing/2014/chart" uri="{C3380CC4-5D6E-409C-BE32-E72D297353CC}">
              <c16:uniqueId val="{00000000-AC69-4BE9-A1A5-CDFE7492D54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AC69-4BE9-A1A5-CDFE7492D54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183.9</c:v>
                </c:pt>
                <c:pt idx="1">
                  <c:v>184.84</c:v>
                </c:pt>
                <c:pt idx="2">
                  <c:v>291.77999999999997</c:v>
                </c:pt>
                <c:pt idx="3">
                  <c:v>305.32</c:v>
                </c:pt>
                <c:pt idx="4">
                  <c:v>295.32</c:v>
                </c:pt>
              </c:numCache>
            </c:numRef>
          </c:val>
          <c:extLst>
            <c:ext xmlns:c16="http://schemas.microsoft.com/office/drawing/2014/chart" uri="{C3380CC4-5D6E-409C-BE32-E72D297353CC}">
              <c16:uniqueId val="{00000000-E81A-4B7F-815E-17B8876687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E81A-4B7F-815E-17B8876687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千葉県　酒々井町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20339</v>
      </c>
      <c r="AM8" s="37"/>
      <c r="AN8" s="37"/>
      <c r="AO8" s="37"/>
      <c r="AP8" s="37"/>
      <c r="AQ8" s="37"/>
      <c r="AR8" s="37"/>
      <c r="AS8" s="37"/>
      <c r="AT8" s="38">
        <f>データ!T6</f>
        <v>19.010000000000002</v>
      </c>
      <c r="AU8" s="38"/>
      <c r="AV8" s="38"/>
      <c r="AW8" s="38"/>
      <c r="AX8" s="38"/>
      <c r="AY8" s="38"/>
      <c r="AZ8" s="38"/>
      <c r="BA8" s="38"/>
      <c r="BB8" s="38">
        <f>データ!U6</f>
        <v>1069.9100000000001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86.62</v>
      </c>
      <c r="J10" s="38"/>
      <c r="K10" s="38"/>
      <c r="L10" s="38"/>
      <c r="M10" s="38"/>
      <c r="N10" s="38"/>
      <c r="O10" s="38"/>
      <c r="P10" s="38">
        <f>データ!P6</f>
        <v>4.29</v>
      </c>
      <c r="Q10" s="38"/>
      <c r="R10" s="38"/>
      <c r="S10" s="38"/>
      <c r="T10" s="38"/>
      <c r="U10" s="38"/>
      <c r="V10" s="38"/>
      <c r="W10" s="38">
        <f>データ!Q6</f>
        <v>85.62</v>
      </c>
      <c r="X10" s="38"/>
      <c r="Y10" s="38"/>
      <c r="Z10" s="38"/>
      <c r="AA10" s="38"/>
      <c r="AB10" s="38"/>
      <c r="AC10" s="38"/>
      <c r="AD10" s="37">
        <f>データ!R6</f>
        <v>2266</v>
      </c>
      <c r="AE10" s="37"/>
      <c r="AF10" s="37"/>
      <c r="AG10" s="37"/>
      <c r="AH10" s="37"/>
      <c r="AI10" s="37"/>
      <c r="AJ10" s="37"/>
      <c r="AK10" s="2"/>
      <c r="AL10" s="37">
        <f>データ!V6</f>
        <v>865</v>
      </c>
      <c r="AM10" s="37"/>
      <c r="AN10" s="37"/>
      <c r="AO10" s="37"/>
      <c r="AP10" s="37"/>
      <c r="AQ10" s="37"/>
      <c r="AR10" s="37"/>
      <c r="AS10" s="37"/>
      <c r="AT10" s="38">
        <f>データ!W6</f>
        <v>1.22</v>
      </c>
      <c r="AU10" s="38"/>
      <c r="AV10" s="38"/>
      <c r="AW10" s="38"/>
      <c r="AX10" s="38"/>
      <c r="AY10" s="38"/>
      <c r="AZ10" s="38"/>
      <c r="BA10" s="38"/>
      <c r="BB10" s="38">
        <f>データ!X6</f>
        <v>709.02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EaFPIVQ4vjMTCnpBahue1knVE8PxnwVWvoLsyzjBYQWBrMvl0KuurIsA2Vjk0qTvr5bnff5a97uv4aFHT087Dg==" saltValue="dpr6xzexYUj1fYEXscRrt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123226</v>
      </c>
      <c r="D6" s="19">
        <f t="shared" si="3"/>
        <v>46</v>
      </c>
      <c r="E6" s="19">
        <f t="shared" si="3"/>
        <v>17</v>
      </c>
      <c r="F6" s="19">
        <f t="shared" si="3"/>
        <v>4</v>
      </c>
      <c r="G6" s="19">
        <f t="shared" si="3"/>
        <v>0</v>
      </c>
      <c r="H6" s="19" t="str">
        <f t="shared" si="3"/>
        <v>千葉県　酒々井町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86.62</v>
      </c>
      <c r="P6" s="20">
        <f t="shared" si="3"/>
        <v>4.29</v>
      </c>
      <c r="Q6" s="20">
        <f t="shared" si="3"/>
        <v>85.62</v>
      </c>
      <c r="R6" s="20">
        <f t="shared" si="3"/>
        <v>2266</v>
      </c>
      <c r="S6" s="20">
        <f t="shared" si="3"/>
        <v>20339</v>
      </c>
      <c r="T6" s="20">
        <f t="shared" si="3"/>
        <v>19.010000000000002</v>
      </c>
      <c r="U6" s="20">
        <f t="shared" si="3"/>
        <v>1069.9100000000001</v>
      </c>
      <c r="V6" s="20">
        <f t="shared" si="3"/>
        <v>865</v>
      </c>
      <c r="W6" s="20">
        <f t="shared" si="3"/>
        <v>1.22</v>
      </c>
      <c r="X6" s="20">
        <f t="shared" si="3"/>
        <v>709.02</v>
      </c>
      <c r="Y6" s="21">
        <f>IF(Y7="",NA(),Y7)</f>
        <v>92.13</v>
      </c>
      <c r="Z6" s="21">
        <f t="shared" ref="Z6:AH6" si="4">IF(Z7="",NA(),Z7)</f>
        <v>89.45</v>
      </c>
      <c r="AA6" s="21">
        <f t="shared" si="4"/>
        <v>82.3</v>
      </c>
      <c r="AB6" s="21">
        <f t="shared" si="4"/>
        <v>81.39</v>
      </c>
      <c r="AC6" s="21">
        <f t="shared" si="4"/>
        <v>88.64</v>
      </c>
      <c r="AD6" s="21">
        <f t="shared" si="4"/>
        <v>102.95</v>
      </c>
      <c r="AE6" s="21">
        <f t="shared" si="4"/>
        <v>103.34</v>
      </c>
      <c r="AF6" s="21">
        <f t="shared" si="4"/>
        <v>102.7</v>
      </c>
      <c r="AG6" s="21">
        <f t="shared" si="4"/>
        <v>104.11</v>
      </c>
      <c r="AH6" s="21">
        <f t="shared" si="4"/>
        <v>101.98</v>
      </c>
      <c r="AI6" s="20" t="str">
        <f>IF(AI7="","",IF(AI7="-","【-】","【"&amp;SUBSTITUTE(TEXT(AI7,"#,##0.00"),"-","△")&amp;"】"))</f>
        <v>【104.54】</v>
      </c>
      <c r="AJ6" s="21">
        <f>IF(AJ7="",NA(),AJ7)</f>
        <v>57.7</v>
      </c>
      <c r="AK6" s="21">
        <f t="shared" ref="AK6:AS6" si="5">IF(AK7="",NA(),AK7)</f>
        <v>84.8</v>
      </c>
      <c r="AL6" s="21">
        <f t="shared" si="5"/>
        <v>120.19</v>
      </c>
      <c r="AM6" s="21">
        <f t="shared" si="5"/>
        <v>147.13999999999999</v>
      </c>
      <c r="AN6" s="21">
        <f t="shared" si="5"/>
        <v>149.77000000000001</v>
      </c>
      <c r="AO6" s="21">
        <f t="shared" si="5"/>
        <v>27.02</v>
      </c>
      <c r="AP6" s="21">
        <f t="shared" si="5"/>
        <v>29.74</v>
      </c>
      <c r="AQ6" s="21">
        <f t="shared" si="5"/>
        <v>48.2</v>
      </c>
      <c r="AR6" s="21">
        <f t="shared" si="5"/>
        <v>46.91</v>
      </c>
      <c r="AS6" s="21">
        <f t="shared" si="5"/>
        <v>52.27</v>
      </c>
      <c r="AT6" s="20" t="str">
        <f>IF(AT7="","",IF(AT7="-","【-】","【"&amp;SUBSTITUTE(TEXT(AT7,"#,##0.00"),"-","△")&amp;"】"))</f>
        <v>【65.93】</v>
      </c>
      <c r="AU6" s="21">
        <f>IF(AU7="",NA(),AU7)</f>
        <v>218.8</v>
      </c>
      <c r="AV6" s="21">
        <f t="shared" ref="AV6:BD6" si="6">IF(AV7="",NA(),AV7)</f>
        <v>748.74</v>
      </c>
      <c r="AW6" s="21">
        <f t="shared" si="6"/>
        <v>653.09</v>
      </c>
      <c r="AX6" s="21">
        <f t="shared" si="6"/>
        <v>1052.17</v>
      </c>
      <c r="AY6" s="21">
        <f t="shared" si="6"/>
        <v>1346.66</v>
      </c>
      <c r="AZ6" s="21">
        <f t="shared" si="6"/>
        <v>60.67</v>
      </c>
      <c r="BA6" s="21">
        <f t="shared" si="6"/>
        <v>53.44</v>
      </c>
      <c r="BB6" s="21">
        <f t="shared" si="6"/>
        <v>46.85</v>
      </c>
      <c r="BC6" s="21">
        <f t="shared" si="6"/>
        <v>44.35</v>
      </c>
      <c r="BD6" s="21">
        <f t="shared" si="6"/>
        <v>41.51</v>
      </c>
      <c r="BE6" s="20" t="str">
        <f>IF(BE7="","",IF(BE7="-","【-】","【"&amp;SUBSTITUTE(TEXT(BE7,"#,##0.00"),"-","△")&amp;"】"))</f>
        <v>【44.25】</v>
      </c>
      <c r="BF6" s="21">
        <f>IF(BF7="",NA(),BF7)</f>
        <v>173.7</v>
      </c>
      <c r="BG6" s="21">
        <f t="shared" ref="BG6:BO6" si="7">IF(BG7="",NA(),BG7)</f>
        <v>157.85</v>
      </c>
      <c r="BH6" s="21">
        <f t="shared" si="7"/>
        <v>176.96</v>
      </c>
      <c r="BI6" s="21">
        <f t="shared" si="7"/>
        <v>267.52</v>
      </c>
      <c r="BJ6" s="21">
        <f t="shared" si="7"/>
        <v>262.83</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116.39</v>
      </c>
      <c r="BR6" s="21">
        <f t="shared" ref="BR6:BZ6" si="8">IF(BR7="",NA(),BR7)</f>
        <v>118.2</v>
      </c>
      <c r="BS6" s="21">
        <f t="shared" si="8"/>
        <v>72.319999999999993</v>
      </c>
      <c r="BT6" s="21">
        <f t="shared" si="8"/>
        <v>69.3</v>
      </c>
      <c r="BU6" s="21">
        <f t="shared" si="8"/>
        <v>61.67</v>
      </c>
      <c r="BV6" s="21">
        <f t="shared" si="8"/>
        <v>87.03</v>
      </c>
      <c r="BW6" s="21">
        <f t="shared" si="8"/>
        <v>84.3</v>
      </c>
      <c r="BX6" s="21">
        <f t="shared" si="8"/>
        <v>82.88</v>
      </c>
      <c r="BY6" s="21">
        <f t="shared" si="8"/>
        <v>82.53</v>
      </c>
      <c r="BZ6" s="21">
        <f t="shared" si="8"/>
        <v>81.81</v>
      </c>
      <c r="CA6" s="20" t="str">
        <f>IF(CA7="","",IF(CA7="-","【-】","【"&amp;SUBSTITUTE(TEXT(CA7,"#,##0.00"),"-","△")&amp;"】"))</f>
        <v>【73.78】</v>
      </c>
      <c r="CB6" s="21">
        <f>IF(CB7="",NA(),CB7)</f>
        <v>183.9</v>
      </c>
      <c r="CC6" s="21">
        <f t="shared" ref="CC6:CK6" si="9">IF(CC7="",NA(),CC7)</f>
        <v>184.84</v>
      </c>
      <c r="CD6" s="21">
        <f t="shared" si="9"/>
        <v>291.77999999999997</v>
      </c>
      <c r="CE6" s="21">
        <f t="shared" si="9"/>
        <v>305.32</v>
      </c>
      <c r="CF6" s="21">
        <f t="shared" si="9"/>
        <v>295.32</v>
      </c>
      <c r="CG6" s="21">
        <f t="shared" si="9"/>
        <v>177.02</v>
      </c>
      <c r="CH6" s="21">
        <f t="shared" si="9"/>
        <v>185.47</v>
      </c>
      <c r="CI6" s="21">
        <f t="shared" si="9"/>
        <v>187.76</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46.17</v>
      </c>
      <c r="CS6" s="21">
        <f t="shared" si="10"/>
        <v>45.68</v>
      </c>
      <c r="CT6" s="21">
        <f t="shared" si="10"/>
        <v>45.87</v>
      </c>
      <c r="CU6" s="21">
        <f t="shared" si="10"/>
        <v>44.24</v>
      </c>
      <c r="CV6" s="21">
        <f t="shared" si="10"/>
        <v>45.3</v>
      </c>
      <c r="CW6" s="20" t="str">
        <f>IF(CW7="","",IF(CW7="-","【-】","【"&amp;SUBSTITUTE(TEXT(CW7,"#,##0.00"),"-","△")&amp;"】"))</f>
        <v>【42.22】</v>
      </c>
      <c r="CX6" s="21">
        <f>IF(CX7="",NA(),CX7)</f>
        <v>97.4</v>
      </c>
      <c r="CY6" s="21">
        <f t="shared" ref="CY6:DG6" si="11">IF(CY7="",NA(),CY7)</f>
        <v>97.4</v>
      </c>
      <c r="CZ6" s="21">
        <f t="shared" si="11"/>
        <v>97.38</v>
      </c>
      <c r="DA6" s="21">
        <f t="shared" si="11"/>
        <v>97.36</v>
      </c>
      <c r="DB6" s="21">
        <f t="shared" si="11"/>
        <v>97.34</v>
      </c>
      <c r="DC6" s="21">
        <f t="shared" si="11"/>
        <v>87.84</v>
      </c>
      <c r="DD6" s="21">
        <f t="shared" si="11"/>
        <v>87.96</v>
      </c>
      <c r="DE6" s="21">
        <f t="shared" si="11"/>
        <v>87.65</v>
      </c>
      <c r="DF6" s="21">
        <f t="shared" si="11"/>
        <v>88.15</v>
      </c>
      <c r="DG6" s="21">
        <f t="shared" si="11"/>
        <v>88.37</v>
      </c>
      <c r="DH6" s="20" t="str">
        <f>IF(DH7="","",IF(DH7="-","【-】","【"&amp;SUBSTITUTE(TEXT(DH7,"#,##0.00"),"-","△")&amp;"】"))</f>
        <v>【85.67】</v>
      </c>
      <c r="DI6" s="21">
        <f>IF(DI7="",NA(),DI7)</f>
        <v>17.75</v>
      </c>
      <c r="DJ6" s="21">
        <f t="shared" ref="DJ6:DR6" si="12">IF(DJ7="",NA(),DJ7)</f>
        <v>20.81</v>
      </c>
      <c r="DK6" s="21">
        <f t="shared" si="12"/>
        <v>24</v>
      </c>
      <c r="DL6" s="21">
        <f t="shared" si="12"/>
        <v>26.27</v>
      </c>
      <c r="DM6" s="21">
        <f t="shared" si="12"/>
        <v>29.72</v>
      </c>
      <c r="DN6" s="21">
        <f t="shared" si="12"/>
        <v>26.56</v>
      </c>
      <c r="DO6" s="21">
        <f t="shared" si="12"/>
        <v>27.82</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0.06</v>
      </c>
      <c r="EK6" s="21">
        <f t="shared" si="14"/>
        <v>0.04</v>
      </c>
      <c r="EL6" s="21">
        <f t="shared" si="14"/>
        <v>0.06</v>
      </c>
      <c r="EM6" s="21">
        <f t="shared" si="14"/>
        <v>0.27</v>
      </c>
      <c r="EN6" s="21">
        <f t="shared" si="14"/>
        <v>0.22</v>
      </c>
      <c r="EO6" s="20" t="str">
        <f>IF(EO7="","",IF(EO7="-","【-】","【"&amp;SUBSTITUTE(TEXT(EO7,"#,##0.00"),"-","△")&amp;"】"))</f>
        <v>【0.13】</v>
      </c>
    </row>
    <row r="7" spans="1:148" s="22" customFormat="1" x14ac:dyDescent="0.15">
      <c r="A7" s="14"/>
      <c r="B7" s="23">
        <v>2022</v>
      </c>
      <c r="C7" s="23">
        <v>123226</v>
      </c>
      <c r="D7" s="23">
        <v>46</v>
      </c>
      <c r="E7" s="23">
        <v>17</v>
      </c>
      <c r="F7" s="23">
        <v>4</v>
      </c>
      <c r="G7" s="23">
        <v>0</v>
      </c>
      <c r="H7" s="23" t="s">
        <v>95</v>
      </c>
      <c r="I7" s="23" t="s">
        <v>96</v>
      </c>
      <c r="J7" s="23" t="s">
        <v>97</v>
      </c>
      <c r="K7" s="23" t="s">
        <v>98</v>
      </c>
      <c r="L7" s="23" t="s">
        <v>99</v>
      </c>
      <c r="M7" s="23" t="s">
        <v>100</v>
      </c>
      <c r="N7" s="24" t="s">
        <v>101</v>
      </c>
      <c r="O7" s="24">
        <v>86.62</v>
      </c>
      <c r="P7" s="24">
        <v>4.29</v>
      </c>
      <c r="Q7" s="24">
        <v>85.62</v>
      </c>
      <c r="R7" s="24">
        <v>2266</v>
      </c>
      <c r="S7" s="24">
        <v>20339</v>
      </c>
      <c r="T7" s="24">
        <v>19.010000000000002</v>
      </c>
      <c r="U7" s="24">
        <v>1069.9100000000001</v>
      </c>
      <c r="V7" s="24">
        <v>865</v>
      </c>
      <c r="W7" s="24">
        <v>1.22</v>
      </c>
      <c r="X7" s="24">
        <v>709.02</v>
      </c>
      <c r="Y7" s="24">
        <v>92.13</v>
      </c>
      <c r="Z7" s="24">
        <v>89.45</v>
      </c>
      <c r="AA7" s="24">
        <v>82.3</v>
      </c>
      <c r="AB7" s="24">
        <v>81.39</v>
      </c>
      <c r="AC7" s="24">
        <v>88.64</v>
      </c>
      <c r="AD7" s="24">
        <v>102.95</v>
      </c>
      <c r="AE7" s="24">
        <v>103.34</v>
      </c>
      <c r="AF7" s="24">
        <v>102.7</v>
      </c>
      <c r="AG7" s="24">
        <v>104.11</v>
      </c>
      <c r="AH7" s="24">
        <v>101.98</v>
      </c>
      <c r="AI7" s="24">
        <v>104.54</v>
      </c>
      <c r="AJ7" s="24">
        <v>57.7</v>
      </c>
      <c r="AK7" s="24">
        <v>84.8</v>
      </c>
      <c r="AL7" s="24">
        <v>120.19</v>
      </c>
      <c r="AM7" s="24">
        <v>147.13999999999999</v>
      </c>
      <c r="AN7" s="24">
        <v>149.77000000000001</v>
      </c>
      <c r="AO7" s="24">
        <v>27.02</v>
      </c>
      <c r="AP7" s="24">
        <v>29.74</v>
      </c>
      <c r="AQ7" s="24">
        <v>48.2</v>
      </c>
      <c r="AR7" s="24">
        <v>46.91</v>
      </c>
      <c r="AS7" s="24">
        <v>52.27</v>
      </c>
      <c r="AT7" s="24">
        <v>65.930000000000007</v>
      </c>
      <c r="AU7" s="24">
        <v>218.8</v>
      </c>
      <c r="AV7" s="24">
        <v>748.74</v>
      </c>
      <c r="AW7" s="24">
        <v>653.09</v>
      </c>
      <c r="AX7" s="24">
        <v>1052.17</v>
      </c>
      <c r="AY7" s="24">
        <v>1346.66</v>
      </c>
      <c r="AZ7" s="24">
        <v>60.67</v>
      </c>
      <c r="BA7" s="24">
        <v>53.44</v>
      </c>
      <c r="BB7" s="24">
        <v>46.85</v>
      </c>
      <c r="BC7" s="24">
        <v>44.35</v>
      </c>
      <c r="BD7" s="24">
        <v>41.51</v>
      </c>
      <c r="BE7" s="24">
        <v>44.25</v>
      </c>
      <c r="BF7" s="24">
        <v>173.7</v>
      </c>
      <c r="BG7" s="24">
        <v>157.85</v>
      </c>
      <c r="BH7" s="24">
        <v>176.96</v>
      </c>
      <c r="BI7" s="24">
        <v>267.52</v>
      </c>
      <c r="BJ7" s="24">
        <v>262.83</v>
      </c>
      <c r="BK7" s="24">
        <v>1252.71</v>
      </c>
      <c r="BL7" s="24">
        <v>1267.3900000000001</v>
      </c>
      <c r="BM7" s="24">
        <v>1268.6300000000001</v>
      </c>
      <c r="BN7" s="24">
        <v>1283.69</v>
      </c>
      <c r="BO7" s="24">
        <v>1160.22</v>
      </c>
      <c r="BP7" s="24">
        <v>1182.1099999999999</v>
      </c>
      <c r="BQ7" s="24">
        <v>116.39</v>
      </c>
      <c r="BR7" s="24">
        <v>118.2</v>
      </c>
      <c r="BS7" s="24">
        <v>72.319999999999993</v>
      </c>
      <c r="BT7" s="24">
        <v>69.3</v>
      </c>
      <c r="BU7" s="24">
        <v>61.67</v>
      </c>
      <c r="BV7" s="24">
        <v>87.03</v>
      </c>
      <c r="BW7" s="24">
        <v>84.3</v>
      </c>
      <c r="BX7" s="24">
        <v>82.88</v>
      </c>
      <c r="BY7" s="24">
        <v>82.53</v>
      </c>
      <c r="BZ7" s="24">
        <v>81.81</v>
      </c>
      <c r="CA7" s="24">
        <v>73.78</v>
      </c>
      <c r="CB7" s="24">
        <v>183.9</v>
      </c>
      <c r="CC7" s="24">
        <v>184.84</v>
      </c>
      <c r="CD7" s="24">
        <v>291.77999999999997</v>
      </c>
      <c r="CE7" s="24">
        <v>305.32</v>
      </c>
      <c r="CF7" s="24">
        <v>295.32</v>
      </c>
      <c r="CG7" s="24">
        <v>177.02</v>
      </c>
      <c r="CH7" s="24">
        <v>185.47</v>
      </c>
      <c r="CI7" s="24">
        <v>187.76</v>
      </c>
      <c r="CJ7" s="24">
        <v>190.48</v>
      </c>
      <c r="CK7" s="24">
        <v>193.59</v>
      </c>
      <c r="CL7" s="24">
        <v>220.62</v>
      </c>
      <c r="CM7" s="24" t="s">
        <v>101</v>
      </c>
      <c r="CN7" s="24" t="s">
        <v>101</v>
      </c>
      <c r="CO7" s="24" t="s">
        <v>101</v>
      </c>
      <c r="CP7" s="24" t="s">
        <v>101</v>
      </c>
      <c r="CQ7" s="24" t="s">
        <v>101</v>
      </c>
      <c r="CR7" s="24">
        <v>46.17</v>
      </c>
      <c r="CS7" s="24">
        <v>45.68</v>
      </c>
      <c r="CT7" s="24">
        <v>45.87</v>
      </c>
      <c r="CU7" s="24">
        <v>44.24</v>
      </c>
      <c r="CV7" s="24">
        <v>45.3</v>
      </c>
      <c r="CW7" s="24">
        <v>42.22</v>
      </c>
      <c r="CX7" s="24">
        <v>97.4</v>
      </c>
      <c r="CY7" s="24">
        <v>97.4</v>
      </c>
      <c r="CZ7" s="24">
        <v>97.38</v>
      </c>
      <c r="DA7" s="24">
        <v>97.36</v>
      </c>
      <c r="DB7" s="24">
        <v>97.34</v>
      </c>
      <c r="DC7" s="24">
        <v>87.84</v>
      </c>
      <c r="DD7" s="24">
        <v>87.96</v>
      </c>
      <c r="DE7" s="24">
        <v>87.65</v>
      </c>
      <c r="DF7" s="24">
        <v>88.15</v>
      </c>
      <c r="DG7" s="24">
        <v>88.37</v>
      </c>
      <c r="DH7" s="24">
        <v>85.67</v>
      </c>
      <c r="DI7" s="24">
        <v>17.75</v>
      </c>
      <c r="DJ7" s="24">
        <v>20.81</v>
      </c>
      <c r="DK7" s="24">
        <v>24</v>
      </c>
      <c r="DL7" s="24">
        <v>26.27</v>
      </c>
      <c r="DM7" s="24">
        <v>29.72</v>
      </c>
      <c r="DN7" s="24">
        <v>26.56</v>
      </c>
      <c r="DO7" s="24">
        <v>27.82</v>
      </c>
      <c r="DP7" s="24">
        <v>29.24</v>
      </c>
      <c r="DQ7" s="24">
        <v>31.73</v>
      </c>
      <c r="DR7" s="24">
        <v>32.57</v>
      </c>
      <c r="DS7" s="24">
        <v>28</v>
      </c>
      <c r="DT7" s="24">
        <v>0</v>
      </c>
      <c r="DU7" s="24">
        <v>0</v>
      </c>
      <c r="DV7" s="24">
        <v>0</v>
      </c>
      <c r="DW7" s="24">
        <v>0</v>
      </c>
      <c r="DX7" s="24">
        <v>0</v>
      </c>
      <c r="DY7" s="24">
        <v>0</v>
      </c>
      <c r="DZ7" s="24">
        <v>0</v>
      </c>
      <c r="EA7" s="24">
        <v>0</v>
      </c>
      <c r="EB7" s="24">
        <v>0</v>
      </c>
      <c r="EC7" s="24">
        <v>0.04</v>
      </c>
      <c r="ED7" s="24">
        <v>0.03</v>
      </c>
      <c r="EE7" s="24">
        <v>0</v>
      </c>
      <c r="EF7" s="24">
        <v>0</v>
      </c>
      <c r="EG7" s="24">
        <v>0</v>
      </c>
      <c r="EH7" s="24">
        <v>0</v>
      </c>
      <c r="EI7" s="24">
        <v>0</v>
      </c>
      <c r="EJ7" s="24">
        <v>0.06</v>
      </c>
      <c r="EK7" s="24">
        <v>0.04</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2024-01-24T02:20:27Z</cp:lastPrinted>
  <dcterms:created xsi:type="dcterms:W3CDTF">2023-12-12T00:54:58Z</dcterms:created>
  <dcterms:modified xsi:type="dcterms:W3CDTF">2024-02-02T08:26:45Z</dcterms:modified>
  <cp:category/>
</cp:coreProperties>
</file>