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1A539951-C546-4D0B-AADF-CFBFF26B59E2}" xr6:coauthVersionLast="47" xr6:coauthVersionMax="47" xr10:uidLastSave="{00000000-0000-0000-0000-000000000000}"/>
  <workbookProtection workbookAlgorithmName="SHA-512" workbookHashValue="VcPjJvjHam/6FUMdgbTIScD4f0QLHmX/70ajKjlJL2NKQR3DBzCrEZlBIsDmFyP3TAZqTdzBmJmHPk3Yg7acoQ==" workbookSaltValue="Gw4CkZsepLu4xIWpK2g6g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E85" i="4"/>
  <c r="AT10" i="4"/>
  <c r="W10" i="4"/>
  <c r="P10" i="4"/>
  <c r="B10" i="4"/>
  <c r="BB8" i="4"/>
  <c r="AL8" i="4"/>
  <c r="W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<sst xmlns="http://schemas.openxmlformats.org/spreadsheetml/2006/main" count="228" uniqueCount="113">
  <si>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</si>
  <si>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</si>
  <si>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</si>
  <si>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</si>
  <si>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</si>
  <si>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</si>
  <si>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</si>
  <si>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</si>
  <si>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</si>
  <si>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</si>
  <si>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</si>
  <si>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</si>
  <si>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</si>
  <si>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</si>
  <si>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</si>
  <si>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</si>
  <si>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</si>
  <si>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</si>
  <si>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</si>
  <si>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</si>
  <si>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</si>
  <si>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</si>
  <si>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</si>
  <si>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</si>
  <si>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</si>
  <si>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</si>
  <si>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</si>
  <si>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</si>
  <si>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</si>
  <si>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</si>
  <si>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</si>
  <si>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</si>
  <si>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</si>
  <si>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</si>
  <si>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</si>
  <si>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</si>
  <si>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</si>
  <si>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</si>
  <si>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</si>
  <si>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</si>
  <si>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</si>
  <si>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</si>
  <si>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</si>
  <si>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</si>
  <si>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</si>
  <si>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</si>
  <si>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</si>
  <si>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</si>
  <si>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</si>
  <si>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</si>
  <si>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</si>
  <si>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</si>
  <si>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</si>
  <si>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</si>
  <si>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</si>
  <si>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</si>
  <si>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</si>
  <si>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</si>
  <si>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</si>
  <si>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</si>
  <si>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</si>
  <si>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</si>
  <si>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</si>
  <si>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</si>
  <si>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</si>
  <si>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</si>
  <si>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</si>
  <si>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</si>
  <si>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</si>
  <si>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</si>
  <si>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</si>
  <si>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</si>
  <si>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</si>
  <si>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</si>
  <si>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</si>
  <si>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</si>
  <si>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</si>
  <si>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</si>
  <si>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</si>
  <si>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</si>
  <si>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</si>
  <si>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</si>
  <si>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</si>
  <si>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</si>
  <si>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</si>
  <si>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</si>
  <si>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</si>
  <si>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</si>
  <si>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</si>
  <si>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</si>
  <si>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</si>
  <si>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</si>
  <si>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</si>
  <si>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</si>
  <si>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</si>
  <si>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</si>
  <si>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</si>
  <si>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</si>
  <si>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</si>
  <si>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</si>
  <si>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</si>
  <si>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</si>
  <si>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</si>
  <si>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</si>
  <si>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</si>
  <si>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</si>
  <si>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</si>
  <si>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</si>
  <si>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</si>
  <si>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</si>
  <si>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類似団体平均を上回るものの料金回収率は類似団体と比較しても低く、高料金対策として、一般会計からの繰入金及び市町村水道総合対策事業補助金等、給水収益以外の収入で賄われているのが現状である。
　企業債残高対給水収益比率は類似団体と比較してかなり高い状況である。原因は、供用開始から日が浅く、創設時に発行した企業債の残高が多いためである。
　流動比率は類似団体に比べて高い水準を推移しており、流動負債に対する支払能力は健全である。
　料金回収率が低い原因は、普及率が低いため有収水量が少なく、給水原価が類似団体と比較しても極端に高いためである。
　給水原価が類似団体と比較して高い要因としては、前述のとおり普及率が低く、これに起因して有収水量が少ないことと、経常費用に係る減価償却費の割合が高いことである。今後、施設整備に係る減価償却費の減少による費用の削減が見込まれるため、徐々に低くなるであろうと推測される。
　創設期の事業が終了し、平成20年度以降企業債を発行していないため、企業債残高対給水収益比率は当面の間、減少傾向が続くものと推測される。
　施設利用率は類似団体よりも高く、有収率は全国平均を上回っている状況である。</t>
    <rPh sb="1" eb="3">
      <t>ケイジョウ</t>
    </rPh>
    <rPh sb="3" eb="5">
      <t>シュウシ</t>
    </rPh>
    <rPh sb="5" eb="7">
      <t>ヒリツ</t>
    </rPh>
    <rPh sb="8" eb="10">
      <t>ルイジ</t>
    </rPh>
    <rPh sb="10" eb="12">
      <t>ダンタイ</t>
    </rPh>
    <rPh sb="12" eb="14">
      <t>ヘイキン</t>
    </rPh>
    <rPh sb="15" eb="17">
      <t>ウワマワ</t>
    </rPh>
    <rPh sb="21" eb="23">
      <t>リョウキン</t>
    </rPh>
    <rPh sb="23" eb="25">
      <t>カイシュウ</t>
    </rPh>
    <rPh sb="25" eb="26">
      <t>リツ</t>
    </rPh>
    <rPh sb="27" eb="29">
      <t>ルイジ</t>
    </rPh>
    <rPh sb="29" eb="31">
      <t>ダンタイ</t>
    </rPh>
    <rPh sb="32" eb="34">
      <t>ヒカク</t>
    </rPh>
    <rPh sb="37" eb="38">
      <t>ヒク</t>
    </rPh>
    <rPh sb="77" eb="79">
      <t>キュウスイ</t>
    </rPh>
    <rPh sb="79" eb="81">
      <t>シュウエキ</t>
    </rPh>
    <rPh sb="81" eb="83">
      <t>イガイ</t>
    </rPh>
    <rPh sb="84" eb="86">
      <t>シュウニュウ</t>
    </rPh>
    <rPh sb="87" eb="88">
      <t>マカナ</t>
    </rPh>
    <rPh sb="95" eb="97">
      <t>ゲンジョウ</t>
    </rPh>
    <rPh sb="176" eb="180">
      <t>リュウドウヒリツ</t>
    </rPh>
    <rPh sb="181" eb="185">
      <t>ルイジダンタイ</t>
    </rPh>
    <rPh sb="186" eb="187">
      <t>クラ</t>
    </rPh>
    <rPh sb="189" eb="190">
      <t>タカ</t>
    </rPh>
    <rPh sb="191" eb="193">
      <t>スイジュン</t>
    </rPh>
    <rPh sb="222" eb="224">
      <t>リョウキン</t>
    </rPh>
    <rPh sb="224" eb="226">
      <t>カイシュウ</t>
    </rPh>
    <rPh sb="226" eb="227">
      <t>リツ</t>
    </rPh>
    <rPh sb="228" eb="229">
      <t>ヒク</t>
    </rPh>
    <rPh sb="230" eb="232">
      <t>ゲンイン</t>
    </rPh>
    <rPh sb="234" eb="236">
      <t>フキュウ</t>
    </rPh>
    <rPh sb="236" eb="237">
      <t>リツ</t>
    </rPh>
    <rPh sb="238" eb="239">
      <t>ヒク</t>
    </rPh>
    <rPh sb="242" eb="243">
      <t>ア</t>
    </rPh>
    <rPh sb="243" eb="244">
      <t>シュウ</t>
    </rPh>
    <rPh sb="244" eb="246">
      <t>スイリョウ</t>
    </rPh>
    <rPh sb="247" eb="248">
      <t>スク</t>
    </rPh>
    <rPh sb="251" eb="253">
      <t>キュウスイ</t>
    </rPh>
    <rPh sb="253" eb="255">
      <t>ゲンカ</t>
    </rPh>
    <rPh sb="256" eb="258">
      <t>ルイジ</t>
    </rPh>
    <rPh sb="258" eb="260">
      <t>ダンタイ</t>
    </rPh>
    <rPh sb="261" eb="263">
      <t>ヒカク</t>
    </rPh>
    <rPh sb="266" eb="268">
      <t>キョクタン</t>
    </rPh>
    <rPh sb="269" eb="270">
      <t>タカ</t>
    </rPh>
    <rPh sb="395" eb="397">
      <t>シュウリョウ</t>
    </rPh>
    <rPh sb="399" eb="401">
      <t>ヘイセイ</t>
    </rPh>
    <rPh sb="403" eb="405">
      <t>ネンド</t>
    </rPh>
    <rPh sb="405" eb="407">
      <t>イコウ</t>
    </rPh>
    <rPh sb="407" eb="409">
      <t>キギョウ</t>
    </rPh>
    <rPh sb="409" eb="410">
      <t>サイ</t>
    </rPh>
    <rPh sb="411" eb="413">
      <t>ハッコウ</t>
    </rPh>
    <rPh sb="434" eb="436">
      <t>トウメン</t>
    </rPh>
    <rPh sb="437" eb="438">
      <t>アイダ</t>
    </rPh>
    <rPh sb="439" eb="441">
      <t>ゲンショウ</t>
    </rPh>
    <rPh sb="441" eb="443">
      <t>ケイコウ</t>
    </rPh>
    <rPh sb="444" eb="445">
      <t>ツヅ</t>
    </rPh>
    <rPh sb="449" eb="451">
      <t>スイソク</t>
    </rPh>
    <rPh sb="457" eb="459">
      <t>シセツ</t>
    </rPh>
    <rPh sb="459" eb="462">
      <t>リヨウリツ</t>
    </rPh>
    <rPh sb="463" eb="465">
      <t>ルイジ</t>
    </rPh>
    <rPh sb="465" eb="467">
      <t>ダンタイ</t>
    </rPh>
    <rPh sb="470" eb="471">
      <t>タカ</t>
    </rPh>
    <rPh sb="473" eb="474">
      <t>ア</t>
    </rPh>
    <rPh sb="474" eb="475">
      <t>シュウ</t>
    </rPh>
    <rPh sb="475" eb="476">
      <t>リツ</t>
    </rPh>
    <rPh sb="477" eb="479">
      <t>ゼンコク</t>
    </rPh>
    <rPh sb="479" eb="481">
      <t>ヘイキン</t>
    </rPh>
    <rPh sb="482" eb="484">
      <t>ウワマワ</t>
    </rPh>
    <rPh sb="488" eb="490">
      <t>ジョウキョウ</t>
    </rPh>
    <phoneticPr fontId="4"/>
  </si>
  <si>
    <t>　経営面では、供用開始から日が浅いことから、今後も普及率、有収水量は増加を見込んでいるものの、施設等が更新期を迎えてくるため、更新需要が見込まれる。
　今後、安定的な事業運営を行っていくためには、未加入世帯への普及促進による普及率の向上や維持管理費の削減といった経営改善が必要である。</t>
    <rPh sb="1" eb="3">
      <t>ケイエイ</t>
    </rPh>
    <rPh sb="3" eb="4">
      <t>メン</t>
    </rPh>
    <rPh sb="7" eb="9">
      <t>キョウヨウ</t>
    </rPh>
    <rPh sb="9" eb="11">
      <t>カイシ</t>
    </rPh>
    <rPh sb="13" eb="14">
      <t>ヒ</t>
    </rPh>
    <rPh sb="15" eb="16">
      <t>アサ</t>
    </rPh>
    <rPh sb="22" eb="24">
      <t>コンゴ</t>
    </rPh>
    <rPh sb="25" eb="27">
      <t>フキュウ</t>
    </rPh>
    <rPh sb="27" eb="28">
      <t>リツ</t>
    </rPh>
    <rPh sb="29" eb="30">
      <t>ア</t>
    </rPh>
    <rPh sb="30" eb="31">
      <t>シュウ</t>
    </rPh>
    <rPh sb="31" eb="33">
      <t>スイリョウ</t>
    </rPh>
    <rPh sb="34" eb="36">
      <t>ゾウカ</t>
    </rPh>
    <rPh sb="37" eb="39">
      <t>ミコ</t>
    </rPh>
    <rPh sb="47" eb="49">
      <t>シセツ</t>
    </rPh>
    <rPh sb="49" eb="50">
      <t>トウ</t>
    </rPh>
    <rPh sb="51" eb="53">
      <t>コウシン</t>
    </rPh>
    <rPh sb="53" eb="54">
      <t>キ</t>
    </rPh>
    <rPh sb="55" eb="56">
      <t>ムカ</t>
    </rPh>
    <rPh sb="63" eb="65">
      <t>コウシン</t>
    </rPh>
    <rPh sb="65" eb="67">
      <t>ジュヨウ</t>
    </rPh>
    <rPh sb="68" eb="70">
      <t>ミコ</t>
    </rPh>
    <rPh sb="76" eb="78">
      <t>コンゴ</t>
    </rPh>
    <rPh sb="79" eb="82">
      <t>アンテイテキ</t>
    </rPh>
    <rPh sb="83" eb="85">
      <t>ジギョウ</t>
    </rPh>
    <rPh sb="85" eb="87">
      <t>ウンエイ</t>
    </rPh>
    <rPh sb="88" eb="89">
      <t>オコナ</t>
    </rPh>
    <rPh sb="98" eb="101">
      <t>ミカニュウ</t>
    </rPh>
    <rPh sb="101" eb="103">
      <t>セタイ</t>
    </rPh>
    <rPh sb="105" eb="107">
      <t>フキュウ</t>
    </rPh>
    <rPh sb="107" eb="109">
      <t>ソクシン</t>
    </rPh>
    <rPh sb="112" eb="114">
      <t>フキュウ</t>
    </rPh>
    <rPh sb="114" eb="115">
      <t>リツ</t>
    </rPh>
    <rPh sb="116" eb="118">
      <t>コウジョウ</t>
    </rPh>
    <rPh sb="119" eb="121">
      <t>イジ</t>
    </rPh>
    <rPh sb="121" eb="123">
      <t>カンリ</t>
    </rPh>
    <rPh sb="123" eb="124">
      <t>ヒ</t>
    </rPh>
    <rPh sb="125" eb="127">
      <t>サクゲン</t>
    </rPh>
    <rPh sb="131" eb="133">
      <t>ケイエイ</t>
    </rPh>
    <rPh sb="133" eb="135">
      <t>カイゼン</t>
    </rPh>
    <rPh sb="136" eb="138">
      <t>ヒツヨウ</t>
    </rPh>
    <phoneticPr fontId="4"/>
  </si>
  <si>
    <t>　有形固定資産減価償却率は、類似団体平均をやや上回っている。比較的新しい事業であるため、創設以来、大きな資産の取得がないことから定額法による償却の推移を単に表している。
　なお、電気設備等は、法定耐用年数を超えたものが多く、今後、計画的･効率的な更新に取り組んでいく必要がある。
　また、管路については供用開始が平成13年と比較的新しいため法定耐用年数を超えたものが無く、管路経年化率は0％である。
　</t>
    <rPh sb="1" eb="2">
      <t>ア</t>
    </rPh>
    <rPh sb="2" eb="3">
      <t>カタチ</t>
    </rPh>
    <rPh sb="3" eb="5">
      <t>コテイ</t>
    </rPh>
    <rPh sb="5" eb="7">
      <t>シサン</t>
    </rPh>
    <rPh sb="7" eb="9">
      <t>ゲンカ</t>
    </rPh>
    <rPh sb="9" eb="11">
      <t>ショウキャク</t>
    </rPh>
    <rPh sb="11" eb="12">
      <t>リツ</t>
    </rPh>
    <rPh sb="14" eb="16">
      <t>ルイジ</t>
    </rPh>
    <rPh sb="16" eb="18">
      <t>ダンタイ</t>
    </rPh>
    <rPh sb="18" eb="20">
      <t>ヘイキン</t>
    </rPh>
    <rPh sb="23" eb="25">
      <t>ウワマワ</t>
    </rPh>
    <rPh sb="30" eb="33">
      <t>ヒカクテキ</t>
    </rPh>
    <rPh sb="33" eb="34">
      <t>アタラ</t>
    </rPh>
    <rPh sb="36" eb="38">
      <t>ジギョウ</t>
    </rPh>
    <rPh sb="44" eb="48">
      <t>ソウセツイライ</t>
    </rPh>
    <rPh sb="49" eb="50">
      <t>オオ</t>
    </rPh>
    <rPh sb="52" eb="54">
      <t>シサン</t>
    </rPh>
    <rPh sb="55" eb="57">
      <t>シュトク</t>
    </rPh>
    <rPh sb="64" eb="67">
      <t>テイガクホウ</t>
    </rPh>
    <rPh sb="73" eb="75">
      <t>スイイ</t>
    </rPh>
    <rPh sb="78" eb="79">
      <t>アラワ</t>
    </rPh>
    <rPh sb="89" eb="90">
      <t>トウ</t>
    </rPh>
    <rPh sb="92" eb="94">
      <t>ホウテイ</t>
    </rPh>
    <rPh sb="94" eb="96">
      <t>タイヨウ</t>
    </rPh>
    <rPh sb="96" eb="98">
      <t>ネンスウ</t>
    </rPh>
    <rPh sb="99" eb="100">
      <t>コ</t>
    </rPh>
    <rPh sb="105" eb="106">
      <t>オオ</t>
    </rPh>
    <rPh sb="109" eb="110">
      <t>オオ</t>
    </rPh>
    <rPh sb="111" eb="114">
      <t>ケイカクテキ</t>
    </rPh>
    <rPh sb="115" eb="118">
      <t>コウリツテキ</t>
    </rPh>
    <rPh sb="119" eb="121">
      <t>コウシン</t>
    </rPh>
    <rPh sb="122" eb="123">
      <t>ト</t>
    </rPh>
    <rPh sb="124" eb="125">
      <t>ク</t>
    </rPh>
    <rPh sb="129" eb="131">
      <t>ヒツヨウ</t>
    </rPh>
    <rPh sb="140" eb="142">
      <t>カンロ</t>
    </rPh>
    <rPh sb="147" eb="149">
      <t>キョウヨウ</t>
    </rPh>
    <rPh sb="149" eb="151">
      <t>カイシ</t>
    </rPh>
    <rPh sb="152" eb="154">
      <t>ヘイセイ</t>
    </rPh>
    <rPh sb="156" eb="157">
      <t>ネン</t>
    </rPh>
    <rPh sb="158" eb="161">
      <t>ヒカクテキ</t>
    </rPh>
    <rPh sb="161" eb="162">
      <t>アタラ</t>
    </rPh>
    <rPh sb="166" eb="168">
      <t>ホウテイ</t>
    </rPh>
    <rPh sb="168" eb="170">
      <t>タイヨウ</t>
    </rPh>
    <rPh sb="170" eb="172">
      <t>ネンスウ</t>
    </rPh>
    <rPh sb="173" eb="174">
      <t>コ</t>
    </rPh>
    <rPh sb="179" eb="180">
      <t>ナ</t>
    </rPh>
    <rPh sb="182" eb="184">
      <t>カンロ</t>
    </rPh>
    <rPh sb="184" eb="187">
      <t>ケイネンカ</t>
    </rPh>
    <rPh sb="187" eb="188">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</si>
</sst>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A4CC-4F2F-BCC6-187998041F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A4CC-4F2F-BCC6-187998041F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51.41</c:v>
                </c:pt>
                <c:pt idx="1">
                  <c:v>51.52</c:v>
                </c:pt>
                <c:pt idx="2">
                  <c:v>52.42</c:v>
                </c:pt>
                <c:pt idx="3">
                  <c:v>52.69</c:v>
                </c:pt>
                <c:pt idx="4">
                  <c:v>54.06</c:v>
                </c:pt>
              </c:numCache>
            </c:numRef>
          </c:val>
          <c:extLst>
            <c:ext xmlns:c16="http://schemas.microsoft.com/office/drawing/2014/chart" uri="{C3380CC4-5D6E-409C-BE32-E72D297353CC}">
              <c16:uniqueId val="{00000000-4758-4A3B-BFFD-91C002223B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4758-4A3B-BFFD-91C002223B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93.18</c:v>
                </c:pt>
                <c:pt idx="1">
                  <c:v>92.23</c:v>
                </c:pt>
                <c:pt idx="2">
                  <c:v>91.96</c:v>
                </c:pt>
                <c:pt idx="3">
                  <c:v>91.37</c:v>
                </c:pt>
                <c:pt idx="4">
                  <c:v>89.63</c:v>
                </c:pt>
              </c:numCache>
            </c:numRef>
          </c:val>
          <c:extLst>
            <c:ext xmlns:c16="http://schemas.microsoft.com/office/drawing/2014/chart" uri="{C3380CC4-5D6E-409C-BE32-E72D297353CC}">
              <c16:uniqueId val="{00000000-9501-4850-9A03-2202CED12E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9501-4850-9A03-2202CED12E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122.77</c:v>
                </c:pt>
                <c:pt idx="1">
                  <c:v>115.52</c:v>
                </c:pt>
                <c:pt idx="2">
                  <c:v>111.83</c:v>
                </c:pt>
                <c:pt idx="3">
                  <c:v>107.96</c:v>
                </c:pt>
                <c:pt idx="4">
                  <c:v>108.11</c:v>
                </c:pt>
              </c:numCache>
            </c:numRef>
          </c:val>
          <c:extLst>
            <c:ext xmlns:c16="http://schemas.microsoft.com/office/drawing/2014/chart" uri="{C3380CC4-5D6E-409C-BE32-E72D297353CC}">
              <c16:uniqueId val="{00000000-0F63-4C72-AF50-1BF5CCD8FD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0F63-4C72-AF50-1BF5CCD8FD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45.2</c:v>
                </c:pt>
                <c:pt idx="1">
                  <c:v>47.33</c:v>
                </c:pt>
                <c:pt idx="2">
                  <c:v>49.28</c:v>
                </c:pt>
                <c:pt idx="3">
                  <c:v>51.23</c:v>
                </c:pt>
                <c:pt idx="4">
                  <c:v>53.18</c:v>
                </c:pt>
              </c:numCache>
            </c:numRef>
          </c:val>
          <c:extLst>
            <c:ext xmlns:c16="http://schemas.microsoft.com/office/drawing/2014/chart" uri="{C3380CC4-5D6E-409C-BE32-E72D297353CC}">
              <c16:uniqueId val="{00000000-F1C0-4E3F-B863-ADB969D2E1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F1C0-4E3F-B863-ADB969D2E1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43-4B1E-B921-3433985946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6F43-4B1E-B921-3433985946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55-465E-9D81-B557309894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9055-465E-9D81-B557309894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667.46</c:v>
                </c:pt>
                <c:pt idx="1">
                  <c:v>642.30999999999995</c:v>
                </c:pt>
                <c:pt idx="2">
                  <c:v>609.87</c:v>
                </c:pt>
                <c:pt idx="3">
                  <c:v>571.45000000000005</c:v>
                </c:pt>
                <c:pt idx="4">
                  <c:v>543.36</c:v>
                </c:pt>
              </c:numCache>
            </c:numRef>
          </c:val>
          <c:extLst>
            <c:ext xmlns:c16="http://schemas.microsoft.com/office/drawing/2014/chart" uri="{C3380CC4-5D6E-409C-BE32-E72D297353CC}">
              <c16:uniqueId val="{00000000-E32E-4CDE-90A8-74F47B8EF0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E32E-4CDE-90A8-74F47B8EF0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2044.49</c:v>
                </c:pt>
                <c:pt idx="1">
                  <c:v>1898.68</c:v>
                </c:pt>
                <c:pt idx="2">
                  <c:v>1725.28</c:v>
                </c:pt>
                <c:pt idx="3">
                  <c:v>1572.24</c:v>
                </c:pt>
                <c:pt idx="4">
                  <c:v>1405.06</c:v>
                </c:pt>
              </c:numCache>
            </c:numRef>
          </c:val>
          <c:extLst>
            <c:ext xmlns:c16="http://schemas.microsoft.com/office/drawing/2014/chart" uri="{C3380CC4-5D6E-409C-BE32-E72D297353CC}">
              <c16:uniqueId val="{00000000-2036-415A-AF45-D0ACC6200B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2036-415A-AF45-D0ACC6200B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46.49</c:v>
                </c:pt>
                <c:pt idx="1">
                  <c:v>46</c:v>
                </c:pt>
                <c:pt idx="2">
                  <c:v>49.79</c:v>
                </c:pt>
                <c:pt idx="3">
                  <c:v>49.2</c:v>
                </c:pt>
                <c:pt idx="4">
                  <c:v>50.64</c:v>
                </c:pt>
              </c:numCache>
            </c:numRef>
          </c:val>
          <c:extLst>
            <c:ext xmlns:c16="http://schemas.microsoft.com/office/drawing/2014/chart" uri="{C3380CC4-5D6E-409C-BE32-E72D297353CC}">
              <c16:uniqueId val="{00000000-1C1D-42A6-A917-68FD30DCA0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1C1D-42A6-A917-68FD30DCA0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463.92</c:v>
                </c:pt>
                <c:pt idx="1">
                  <c:v>470.57</c:v>
                </c:pt>
                <c:pt idx="2">
                  <c:v>434.99</c:v>
                </c:pt>
                <c:pt idx="3">
                  <c:v>440.79</c:v>
                </c:pt>
                <c:pt idx="4">
                  <c:v>428.85</c:v>
                </c:pt>
              </c:numCache>
            </c:numRef>
          </c:val>
          <c:extLst>
            <c:ext xmlns:c16="http://schemas.microsoft.com/office/drawing/2014/chart" uri="{C3380CC4-5D6E-409C-BE32-E72D297353CC}">
              <c16:uniqueId val="{00000000-2B2F-4B8A-BC7C-6CE93AF479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2B2F-4B8A-BC7C-6CE93AF479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山武市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49103</v>
      </c>
      <c r="AM8" s="45"/>
      <c r="AN8" s="45"/>
      <c r="AO8" s="45"/>
      <c r="AP8" s="45"/>
      <c r="AQ8" s="45"/>
      <c r="AR8" s="45"/>
      <c r="AS8" s="45"/>
      <c r="AT8" s="46">
        <f>データ!$S$6</f>
        <v>146.77000000000001</v>
      </c>
      <c r="AU8" s="47"/>
      <c r="AV8" s="47"/>
      <c r="AW8" s="47"/>
      <c r="AX8" s="47"/>
      <c r="AY8" s="47"/>
      <c r="AZ8" s="47"/>
      <c r="BA8" s="47"/>
      <c r="BB8" s="48">
        <f>データ!$T$6</f>
        <v>334.56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67.09</v>
      </c>
      <c r="J10" s="47"/>
      <c r="K10" s="47"/>
      <c r="L10" s="47"/>
      <c r="M10" s="47"/>
      <c r="N10" s="47"/>
      <c r="O10" s="81"/>
      <c r="P10" s="48">
        <f>データ!$P$6</f>
        <v>15.85</v>
      </c>
      <c r="Q10" s="48"/>
      <c r="R10" s="48"/>
      <c r="S10" s="48"/>
      <c r="T10" s="48"/>
      <c r="U10" s="48"/>
      <c r="V10" s="48"/>
      <c r="W10" s="45">
        <f>データ!$Q$6</f>
        <v>4312</v>
      </c>
      <c r="X10" s="45"/>
      <c r="Y10" s="45"/>
      <c r="Z10" s="45"/>
      <c r="AA10" s="45"/>
      <c r="AB10" s="45"/>
      <c r="AC10" s="45"/>
      <c r="AD10" s="2"/>
      <c r="AE10" s="2"/>
      <c r="AF10" s="2"/>
      <c r="AG10" s="2"/>
      <c r="AH10" s="2"/>
      <c r="AI10" s="2"/>
      <c r="AJ10" s="2"/>
      <c r="AK10" s="2"/>
      <c r="AL10" s="45">
        <f>データ!$U$6</f>
        <v>7735</v>
      </c>
      <c r="AM10" s="45"/>
      <c r="AN10" s="45"/>
      <c r="AO10" s="45"/>
      <c r="AP10" s="45"/>
      <c r="AQ10" s="45"/>
      <c r="AR10" s="45"/>
      <c r="AS10" s="45"/>
      <c r="AT10" s="46">
        <f>データ!$V$6</f>
        <v>34.06</v>
      </c>
      <c r="AU10" s="47"/>
      <c r="AV10" s="47"/>
      <c r="AW10" s="47"/>
      <c r="AX10" s="47"/>
      <c r="AY10" s="47"/>
      <c r="AZ10" s="47"/>
      <c r="BA10" s="47"/>
      <c r="BB10" s="48">
        <f>データ!$W$6</f>
        <v>227.1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nE3jO0J5aOZpgD8kAFYgbngm+R8UsuyU0IBmEFgTwrcbLGjnl+nQlsM6Fha7jitNPLnqkAsiafrRn2oPNP1Pw==" saltValue="XJqyfW837QRFg3Se3jK1H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122378</v>
      </c>
      <c r="D6" s="20">
        <f t="shared" si="3"/>
        <v>46</v>
      </c>
      <c r="E6" s="20">
        <f t="shared" si="3"/>
        <v>1</v>
      </c>
      <c r="F6" s="20">
        <f t="shared" si="3"/>
        <v>0</v>
      </c>
      <c r="G6" s="20">
        <f t="shared" si="3"/>
        <v>1</v>
      </c>
      <c r="H6" s="20" t="str">
        <f t="shared" si="3"/>
        <v>千葉県　山武市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67.09</v>
      </c>
      <c r="P6" s="21">
        <f t="shared" si="3"/>
        <v>15.85</v>
      </c>
      <c r="Q6" s="21">
        <f t="shared" si="3"/>
        <v>4312</v>
      </c>
      <c r="R6" s="21">
        <f t="shared" si="3"/>
        <v>49103</v>
      </c>
      <c r="S6" s="21">
        <f t="shared" si="3"/>
        <v>146.77000000000001</v>
      </c>
      <c r="T6" s="21">
        <f t="shared" si="3"/>
        <v>334.56</v>
      </c>
      <c r="U6" s="21">
        <f t="shared" si="3"/>
        <v>7735</v>
      </c>
      <c r="V6" s="21">
        <f t="shared" si="3"/>
        <v>34.06</v>
      </c>
      <c r="W6" s="21">
        <f t="shared" si="3"/>
        <v>227.1</v>
      </c>
      <c r="X6" s="22">
        <f>IF(X7="",NA(),X7)</f>
        <v>122.77</v>
      </c>
      <c r="Y6" s="22">
        <f t="shared" ref="Y6:AG6" si="4">IF(Y7="",NA(),Y7)</f>
        <v>115.52</v>
      </c>
      <c r="Z6" s="22">
        <f t="shared" si="4"/>
        <v>111.83</v>
      </c>
      <c r="AA6" s="22">
        <f t="shared" si="4"/>
        <v>107.96</v>
      </c>
      <c r="AB6" s="22">
        <f t="shared" si="4"/>
        <v>108.11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667.46</v>
      </c>
      <c r="AU6" s="22">
        <f t="shared" ref="AU6:BC6" si="6">IF(AU7="",NA(),AU7)</f>
        <v>642.30999999999995</v>
      </c>
      <c r="AV6" s="22">
        <f t="shared" si="6"/>
        <v>609.87</v>
      </c>
      <c r="AW6" s="22">
        <f t="shared" si="6"/>
        <v>571.45000000000005</v>
      </c>
      <c r="AX6" s="22">
        <f t="shared" si="6"/>
        <v>543.36</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2044.49</v>
      </c>
      <c r="BF6" s="22">
        <f t="shared" ref="BF6:BN6" si="7">IF(BF7="",NA(),BF7)</f>
        <v>1898.68</v>
      </c>
      <c r="BG6" s="22">
        <f t="shared" si="7"/>
        <v>1725.28</v>
      </c>
      <c r="BH6" s="22">
        <f t="shared" si="7"/>
        <v>1572.24</v>
      </c>
      <c r="BI6" s="22">
        <f t="shared" si="7"/>
        <v>1405.06</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46.49</v>
      </c>
      <c r="BQ6" s="22">
        <f t="shared" ref="BQ6:BY6" si="8">IF(BQ7="",NA(),BQ7)</f>
        <v>46</v>
      </c>
      <c r="BR6" s="22">
        <f t="shared" si="8"/>
        <v>49.79</v>
      </c>
      <c r="BS6" s="22">
        <f t="shared" si="8"/>
        <v>49.2</v>
      </c>
      <c r="BT6" s="22">
        <f t="shared" si="8"/>
        <v>50.64</v>
      </c>
      <c r="BU6" s="22">
        <f t="shared" si="8"/>
        <v>84.77</v>
      </c>
      <c r="BV6" s="22">
        <f t="shared" si="8"/>
        <v>87.11</v>
      </c>
      <c r="BW6" s="22">
        <f t="shared" si="8"/>
        <v>82.78</v>
      </c>
      <c r="BX6" s="22">
        <f t="shared" si="8"/>
        <v>84.82</v>
      </c>
      <c r="BY6" s="22">
        <f t="shared" si="8"/>
        <v>82.29</v>
      </c>
      <c r="BZ6" s="21" t="str">
        <f>IF(BZ7="","",IF(BZ7="-","【-】","【"&amp;SUBSTITUTE(TEXT(BZ7,"#,##0.00"),"-","△")&amp;"】"))</f>
        <v>【97.47】</v>
      </c>
      <c r="CA6" s="22">
        <f>IF(CA7="",NA(),CA7)</f>
        <v>463.92</v>
      </c>
      <c r="CB6" s="22">
        <f t="shared" ref="CB6:CJ6" si="9">IF(CB7="",NA(),CB7)</f>
        <v>470.57</v>
      </c>
      <c r="CC6" s="22">
        <f t="shared" si="9"/>
        <v>434.99</v>
      </c>
      <c r="CD6" s="22">
        <f t="shared" si="9"/>
        <v>440.79</v>
      </c>
      <c r="CE6" s="22">
        <f t="shared" si="9"/>
        <v>428.85</v>
      </c>
      <c r="CF6" s="22">
        <f t="shared" si="9"/>
        <v>227.27</v>
      </c>
      <c r="CG6" s="22">
        <f t="shared" si="9"/>
        <v>223.98</v>
      </c>
      <c r="CH6" s="22">
        <f t="shared" si="9"/>
        <v>225.09</v>
      </c>
      <c r="CI6" s="22">
        <f t="shared" si="9"/>
        <v>224.82</v>
      </c>
      <c r="CJ6" s="22">
        <f t="shared" si="9"/>
        <v>230.85</v>
      </c>
      <c r="CK6" s="21" t="str">
        <f>IF(CK7="","",IF(CK7="-","【-】","【"&amp;SUBSTITUTE(TEXT(CK7,"#,##0.00"),"-","△")&amp;"】"))</f>
        <v>【174.75】</v>
      </c>
      <c r="CL6" s="22">
        <f>IF(CL7="",NA(),CL7)</f>
        <v>51.41</v>
      </c>
      <c r="CM6" s="22">
        <f t="shared" ref="CM6:CU6" si="10">IF(CM7="",NA(),CM7)</f>
        <v>51.52</v>
      </c>
      <c r="CN6" s="22">
        <f t="shared" si="10"/>
        <v>52.42</v>
      </c>
      <c r="CO6" s="22">
        <f t="shared" si="10"/>
        <v>52.69</v>
      </c>
      <c r="CP6" s="22">
        <f t="shared" si="10"/>
        <v>54.06</v>
      </c>
      <c r="CQ6" s="22">
        <f t="shared" si="10"/>
        <v>50.29</v>
      </c>
      <c r="CR6" s="22">
        <f t="shared" si="10"/>
        <v>49.64</v>
      </c>
      <c r="CS6" s="22">
        <f t="shared" si="10"/>
        <v>49.38</v>
      </c>
      <c r="CT6" s="22">
        <f t="shared" si="10"/>
        <v>50.09</v>
      </c>
      <c r="CU6" s="22">
        <f t="shared" si="10"/>
        <v>50.1</v>
      </c>
      <c r="CV6" s="21" t="str">
        <f>IF(CV7="","",IF(CV7="-","【-】","【"&amp;SUBSTITUTE(TEXT(CV7,"#,##0.00"),"-","△")&amp;"】"))</f>
        <v>【59.97】</v>
      </c>
      <c r="CW6" s="22">
        <f>IF(CW7="",NA(),CW7)</f>
        <v>93.18</v>
      </c>
      <c r="CX6" s="22">
        <f t="shared" ref="CX6:DF6" si="11">IF(CX7="",NA(),CX7)</f>
        <v>92.23</v>
      </c>
      <c r="CY6" s="22">
        <f t="shared" si="11"/>
        <v>91.96</v>
      </c>
      <c r="CZ6" s="22">
        <f t="shared" si="11"/>
        <v>91.37</v>
      </c>
      <c r="DA6" s="22">
        <f t="shared" si="11"/>
        <v>89.63</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45.2</v>
      </c>
      <c r="DI6" s="22">
        <f t="shared" ref="DI6:DQ6" si="12">IF(DI7="",NA(),DI7)</f>
        <v>47.33</v>
      </c>
      <c r="DJ6" s="22">
        <f t="shared" si="12"/>
        <v>49.28</v>
      </c>
      <c r="DK6" s="22">
        <f t="shared" si="12"/>
        <v>51.23</v>
      </c>
      <c r="DL6" s="22">
        <f t="shared" si="12"/>
        <v>53.18</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0.02</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122378</v>
      </c>
      <c r="D7" s="24">
        <v>46</v>
      </c>
      <c r="E7" s="24">
        <v>1</v>
      </c>
      <c r="F7" s="24">
        <v>0</v>
      </c>
      <c r="G7" s="24">
        <v>1</v>
      </c>
      <c r="H7" s="24" t="s">
        <v>93</v>
      </c>
      <c r="I7" s="24" t="s">
        <v>94</v>
      </c>
      <c r="J7" s="24" t="s">
        <v>95</v>
      </c>
      <c r="K7" s="24" t="s">
        <v>96</v>
      </c>
      <c r="L7" s="24" t="s">
        <v>97</v>
      </c>
      <c r="M7" s="24" t="s">
        <v>98</v>
      </c>
      <c r="N7" s="25" t="s">
        <v>99</v>
      </c>
      <c r="O7" s="25">
        <v>67.09</v>
      </c>
      <c r="P7" s="25">
        <v>15.85</v>
      </c>
      <c r="Q7" s="25">
        <v>4312</v>
      </c>
      <c r="R7" s="25">
        <v>49103</v>
      </c>
      <c r="S7" s="25">
        <v>146.77000000000001</v>
      </c>
      <c r="T7" s="25">
        <v>334.56</v>
      </c>
      <c r="U7" s="25">
        <v>7735</v>
      </c>
      <c r="V7" s="25">
        <v>34.06</v>
      </c>
      <c r="W7" s="25">
        <v>227.1</v>
      </c>
      <c r="X7" s="25">
        <v>122.77</v>
      </c>
      <c r="Y7" s="25">
        <v>115.52</v>
      </c>
      <c r="Z7" s="25">
        <v>111.83</v>
      </c>
      <c r="AA7" s="25">
        <v>107.96</v>
      </c>
      <c r="AB7" s="25">
        <v>108.11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667.46</v>
      </c>
      <c r="AU7" s="25">
        <v>642.30999999999995</v>
      </c>
      <c r="AV7" s="25">
        <v>609.87</v>
      </c>
      <c r="AW7" s="25">
        <v>571.45000000000005</v>
      </c>
      <c r="AX7" s="25">
        <v>543.36</v>
      </c>
      <c r="AY7" s="25">
        <v>300.14</v>
      </c>
      <c r="AZ7" s="25">
        <v>301.04000000000002</v>
      </c>
      <c r="BA7" s="25">
        <v>305.08</v>
      </c>
      <c r="BB7" s="25">
        <v>305.33999999999997</v>
      </c>
      <c r="BC7" s="25">
        <v>310.01</v>
      </c>
      <c r="BD7" s="25">
        <v>252.29</v>
      </c>
      <c r="BE7" s="25">
        <v>2044.49</v>
      </c>
      <c r="BF7" s="25">
        <v>1898.68</v>
      </c>
      <c r="BG7" s="25">
        <v>1725.28</v>
      </c>
      <c r="BH7" s="25">
        <v>1572.24</v>
      </c>
      <c r="BI7" s="25">
        <v>1405.06</v>
      </c>
      <c r="BJ7" s="25">
        <v>566.65</v>
      </c>
      <c r="BK7" s="25">
        <v>551.62</v>
      </c>
      <c r="BL7" s="25">
        <v>585.59</v>
      </c>
      <c r="BM7" s="25">
        <v>561.34</v>
      </c>
      <c r="BN7" s="25">
        <v>538.33000000000004</v>
      </c>
      <c r="BO7" s="25">
        <v>268.07</v>
      </c>
      <c r="BP7" s="25">
        <v>46.49</v>
      </c>
      <c r="BQ7" s="25">
        <v>46</v>
      </c>
      <c r="BR7" s="25">
        <v>49.79</v>
      </c>
      <c r="BS7" s="25">
        <v>49.2</v>
      </c>
      <c r="BT7" s="25">
        <v>50.64</v>
      </c>
      <c r="BU7" s="25">
        <v>84.77</v>
      </c>
      <c r="BV7" s="25">
        <v>87.11</v>
      </c>
      <c r="BW7" s="25">
        <v>82.78</v>
      </c>
      <c r="BX7" s="25">
        <v>84.82</v>
      </c>
      <c r="BY7" s="25">
        <v>82.29</v>
      </c>
      <c r="BZ7" s="25">
        <v>97.47</v>
      </c>
      <c r="CA7" s="25">
        <v>463.92</v>
      </c>
      <c r="CB7" s="25">
        <v>470.57</v>
      </c>
      <c r="CC7" s="25">
        <v>434.99</v>
      </c>
      <c r="CD7" s="25">
        <v>440.79</v>
      </c>
      <c r="CE7" s="25">
        <v>428.85</v>
      </c>
      <c r="CF7" s="25">
        <v>227.27</v>
      </c>
      <c r="CG7" s="25">
        <v>223.98</v>
      </c>
      <c r="CH7" s="25">
        <v>225.09</v>
      </c>
      <c r="CI7" s="25">
        <v>224.82</v>
      </c>
      <c r="CJ7" s="25">
        <v>230.85</v>
      </c>
      <c r="CK7" s="25">
        <v>174.75</v>
      </c>
      <c r="CL7" s="25">
        <v>51.41</v>
      </c>
      <c r="CM7" s="25">
        <v>51.52</v>
      </c>
      <c r="CN7" s="25">
        <v>52.42</v>
      </c>
      <c r="CO7" s="25">
        <v>52.69</v>
      </c>
      <c r="CP7" s="25">
        <v>54.06</v>
      </c>
      <c r="CQ7" s="25">
        <v>50.29</v>
      </c>
      <c r="CR7" s="25">
        <v>49.64</v>
      </c>
      <c r="CS7" s="25">
        <v>49.38</v>
      </c>
      <c r="CT7" s="25">
        <v>50.09</v>
      </c>
      <c r="CU7" s="25">
        <v>50.1</v>
      </c>
      <c r="CV7" s="25">
        <v>59.97</v>
      </c>
      <c r="CW7" s="25">
        <v>93.18</v>
      </c>
      <c r="CX7" s="25">
        <v>92.23</v>
      </c>
      <c r="CY7" s="25">
        <v>91.96</v>
      </c>
      <c r="CZ7" s="25">
        <v>91.37</v>
      </c>
      <c r="DA7" s="25">
        <v>89.63</v>
      </c>
      <c r="DB7" s="25">
        <v>77.73</v>
      </c>
      <c r="DC7" s="25">
        <v>78.09</v>
      </c>
      <c r="DD7" s="25">
        <v>78.010000000000005</v>
      </c>
      <c r="DE7" s="25">
        <v>77.599999999999994</v>
      </c>
      <c r="DF7" s="25">
        <v>77.3</v>
      </c>
      <c r="DG7" s="25">
        <v>89.76</v>
      </c>
      <c r="DH7" s="25">
        <v>45.2</v>
      </c>
      <c r="DI7" s="25">
        <v>47.33</v>
      </c>
      <c r="DJ7" s="25">
        <v>49.28</v>
      </c>
      <c r="DK7" s="25">
        <v>51.23</v>
      </c>
      <c r="DL7" s="25">
        <v>53.18</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0.02</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2023-12-05T00:51:54Z</dcterms:created>
  <dcterms:modified xsi:type="dcterms:W3CDTF">2024-02-16T05:44:10Z</dcterms:modified>
  <cp:category/>
</cp:coreProperties>
</file>