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FAB101FA-E3E4-4AF5-B625-7CCA7D7F55D5}" xr6:coauthVersionLast="47" xr6:coauthVersionMax="47" xr10:uidLastSave="{00000000-0000-0000-0000-000000000000}"/>
  <workbookProtection workbookAlgorithmName="SHA-512" workbookHashValue="wY4Cb2NouAL9953QjYl5e0alSIp75/S90sp43aSophDLK03pwIpngA3Fo4u9MBE51AQYk/kgOOpglV1+5EkP7w==" workbookSaltValue="/jzWCOsu+HyxXbxAu7ucq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AT8" i="4" s="1"/>
  <c r="R6" i="5"/>
  <c r="AL8" i="4" s="1"/>
  <c r="Q6" i="5"/>
  <c r="P6" i="5"/>
  <c r="P10" i="4" s="1"/>
  <c r="O6" i="5"/>
  <c r="I10" i="4" s="1"/>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AT10" i="4"/>
  <c r="W10" i="4"/>
  <c r="B10" i="4"/>
  <c r="BB8" i="4"/>
  <c r="AD8" i="4"/>
  <c r="W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<sst xmlns="http://schemas.openxmlformats.org/spreadsheetml/2006/main" count="228" uniqueCount="114">
  <si>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</si>
  <si>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</si>
  <si>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</si>
  <si>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</si>
  <si>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</si>
  <si>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</si>
  <si>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</si>
  <si>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</si>
  <si>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</si>
  <si>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</si>
  <si>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</si>
  <si>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</si>
  <si>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</si>
  <si>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</si>
  <si>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</si>
  <si>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</si>
  <si>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</si>
  <si>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</si>
  <si>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</si>
  <si>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</si>
  <si>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</si>
  <si>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</si>
  <si>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</si>
  <si>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</si>
  <si>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</si>
  <si>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</si>
  <si>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</si>
  <si>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</si>
  <si>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</si>
  <si>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</si>
  <si>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</si>
  <si>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</si>
  <si>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</si>
  <si>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</si>
  <si>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</si>
  <si>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</si>
  <si>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</si>
  <si>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</si>
  <si>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</si>
  <si>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</si>
  <si>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</si>
  <si>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</si>
  <si>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</si>
  <si>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</si>
  <si>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</si>
  <si>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</si>
  <si>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</si>
  <si>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</si>
  <si>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</si>
  <si>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</si>
  <si>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</si>
  <si>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</si>
  <si>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</si>
  <si>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</si>
  <si>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</si>
  <si>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</si>
  <si>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</si>
  <si>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</si>
  <si>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</si>
  <si>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</si>
  <si>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</si>
  <si>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</si>
  <si>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</si>
  <si>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</si>
  <si>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</si>
  <si>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</si>
  <si>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</si>
  <si>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</si>
  <si>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</si>
  <si>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</si>
  <si>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</si>
  <si>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</si>
  <si>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</si>
  <si>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</si>
  <si>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</si>
  <si>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</si>
  <si>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</si>
  <si>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</si>
  <si>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</si>
  <si>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</si>
  <si>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</si>
  <si>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</si>
  <si>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</si>
  <si>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</si>
  <si>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</si>
  <si>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</si>
  <si>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</si>
  <si>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</si>
  <si>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</si>
  <si>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</si>
  <si>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</si>
  <si>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</si>
  <si>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</si>
  <si>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</si>
  <si>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</si>
  <si>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</si>
  <si>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</si>
  <si>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</si>
  <si>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</si>
  <si>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</si>
  <si>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</si>
  <si>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</si>
  <si>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</si>
  <si>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</si>
  <si>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</si>
  <si>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</si>
  <si>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</si>
  <si>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</si>
  <si>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</si>
  <si>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</si>
  <si>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</si>
  <si>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今後さらに有収水量の減少が見込まれることや、浄水施設・管路の更新需要が高くなっており、本市水道事業を取り巻く経営状況は一層の厳しさを増すこととなります。
　将来の事業継続に向け、水道サービスの持続性を確保するため、包括業務委託等による外部委託の更なる拡大等を図り、費用の縮減や企業債等の活用により更なる業務の効率化・運営コストの削減に努めていきます。</t>
    <rPh sb="23" eb="25">
      <t>ジョウスイ</t>
    </rPh>
    <rPh sb="25" eb="27">
      <t>シセツ</t>
    </rPh>
    <rPh sb="44" eb="46">
      <t>ホンシ</t>
    </rPh>
    <rPh sb="46" eb="48">
      <t>スイドウ</t>
    </rPh>
    <rPh sb="48" eb="50">
      <t>ジギョウ</t>
    </rPh>
    <rPh sb="51" eb="52">
      <t>ト</t>
    </rPh>
    <rPh sb="53" eb="54">
      <t>マ</t>
    </rPh>
    <rPh sb="60" eb="62">
      <t>イッソウ</t>
    </rPh>
    <rPh sb="149" eb="150">
      <t>サラ</t>
    </rPh>
    <phoneticPr fontId="4"/>
  </si>
  <si>
    <t>①有形固定資産減価償却率、②管路経年化率
　計画的な修繕を行い、施設の長寿命化を図っていることから全国及び類似団体平均を上回っており、依然として施設の更新需要は高くなっています。
③管路更新率
　全国及び類似団体平均を上回っていますが、管路経年化率は依然として高いため、今後も計画的に管路の更新を実施していきます。
　今後増大する施設の更新需要に備え、平成30年度にアセットマネジメントの再評価等を行い策定した「我孫子市水道事業基本計画」に基づいて、計画的に事業を進めていきます。</t>
    <rPh sb="22" eb="25">
      <t>ケイカクテキ</t>
    </rPh>
    <rPh sb="26" eb="28">
      <t>シュウゼン</t>
    </rPh>
    <rPh sb="29" eb="30">
      <t>オコナ</t>
    </rPh>
    <rPh sb="32" eb="34">
      <t>シセツ</t>
    </rPh>
    <rPh sb="35" eb="39">
      <t>チョウジュミョウカ</t>
    </rPh>
    <rPh sb="40" eb="41">
      <t>ハカ</t>
    </rPh>
    <rPh sb="60" eb="62">
      <t>ウワマワ</t>
    </rPh>
    <rPh sb="67" eb="69">
      <t>イゼン</t>
    </rPh>
    <rPh sb="92" eb="94">
      <t>カンロ</t>
    </rPh>
    <rPh sb="94" eb="96">
      <t>コウシン</t>
    </rPh>
    <rPh sb="96" eb="97">
      <t>リツ</t>
    </rPh>
    <rPh sb="119" eb="121">
      <t>カンロ</t>
    </rPh>
    <rPh sb="121" eb="124">
      <t>ケイネンカ</t>
    </rPh>
    <rPh sb="124" eb="125">
      <t>リツ</t>
    </rPh>
    <rPh sb="126" eb="128">
      <t>イゼン</t>
    </rPh>
    <rPh sb="131" eb="132">
      <t>タカ</t>
    </rPh>
    <rPh sb="136" eb="138">
      <t>コンゴ</t>
    </rPh>
    <rPh sb="139" eb="142">
      <t>ケイカクテキ</t>
    </rPh>
    <rPh sb="143" eb="145">
      <t>カンロ</t>
    </rPh>
    <rPh sb="146" eb="148">
      <t>コウシン</t>
    </rPh>
    <rPh sb="149" eb="151">
      <t>ジッシ</t>
    </rPh>
    <rPh sb="161" eb="163">
      <t>コンゴ</t>
    </rPh>
    <rPh sb="163" eb="165">
      <t>ゾウダイ</t>
    </rPh>
    <rPh sb="178" eb="180">
      <t>ヘイセイ</t>
    </rPh>
    <rPh sb="182" eb="184">
      <t>ネンド</t>
    </rPh>
    <rPh sb="234" eb="235">
      <t>スス</t>
    </rPh>
    <phoneticPr fontId="4"/>
  </si>
  <si>
    <t>　①経常収支比率、⑤料金回収率
　100％以上を維持し、かつ、全国及び類似団体平均を上回り、高い健全性を示しています。
　ただし、これまで高まっていた水需要が次第に落ち着きつつあり、今後給水収益のさらなる減少も見込まれることから引き続き状況を注視していきます。
②累積欠損金比率
　累積欠損金は生じておらず、0％を維持しています。
③流動比率、④企業債残高対給水収益比率
　全国及び類似団体平均と比べ、③は上回り、④は下回っており、短期・長期ともに支払能力は問題ありませんが、今後老朽化した施設の更新等に多額の費用を要し、企業債の借入も増加していくことが見込まれます。
⑥給水原価
　電気料金等の高騰により、経常費用が増加したことや、水需要が落ち着きつつあることに伴う有収水量の減少により、全国及び類似団体平均を上回りました。今後、業務の効率化・運営コストの削減や、自己水源と受水量の割合の見直し等により給水原価の低減に努めていきます。
⑦施設利用率
　配水量の増加により全国及び類似団体平均を上回っています。引き続き適切な施設規模を維持していきます。
⑧有収率
　全国及び類似団体平均を上回っていますが、年々減少傾向にあります。引き続き有収率向上のため漏水調査等を行っていきます。</t>
    <rPh sb="69" eb="70">
      <t>タカ</t>
    </rPh>
    <rPh sb="75" eb="76">
      <t>ミズ</t>
    </rPh>
    <rPh sb="76" eb="78">
      <t>ジュヨウ</t>
    </rPh>
    <rPh sb="79" eb="81">
      <t>シダイ</t>
    </rPh>
    <rPh sb="82" eb="83">
      <t>オ</t>
    </rPh>
    <rPh sb="84" eb="85">
      <t>ツ</t>
    </rPh>
    <rPh sb="93" eb="95">
      <t>キュウスイ</t>
    </rPh>
    <rPh sb="95" eb="97">
      <t>シュウエキ</t>
    </rPh>
    <rPh sb="118" eb="120">
      <t>ジョウキョウ</t>
    </rPh>
    <rPh sb="317" eb="318">
      <t>ミズ</t>
    </rPh>
    <rPh sb="318" eb="320">
      <t>ジュヨウ</t>
    </rPh>
    <rPh sb="321" eb="322">
      <t>オ</t>
    </rPh>
    <rPh sb="323" eb="324">
      <t>ツ</t>
    </rPh>
    <rPh sb="332" eb="333">
      <t>トモナ</t>
    </rPh>
    <rPh sb="334" eb="338">
      <t>ユウシュウスイリョウ</t>
    </rPh>
    <rPh sb="339" eb="341">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</si>
</sst>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0.87</c:v>
                </c:pt>
                <c:pt idx="1">
                  <c:v>0.99</c:v>
                </c:pt>
                <c:pt idx="2">
                  <c:v>0.99</c:v>
                </c:pt>
                <c:pt idx="3">
                  <c:v>0.66</c:v>
                </c:pt>
                <c:pt idx="4">
                  <c:v>1.01</c:v>
                </c:pt>
              </c:numCache>
            </c:numRef>
          </c:val>
          <c:extLst>
            <c:ext xmlns:c16="http://schemas.microsoft.com/office/drawing/2014/chart" uri="{C3380CC4-5D6E-409C-BE32-E72D297353CC}">
              <c16:uniqueId val="{00000000-E056-4FFE-8277-B580F65A31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E056-4FFE-8277-B580F65A31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61.37</c:v>
                </c:pt>
                <c:pt idx="1">
                  <c:v>61.33</c:v>
                </c:pt>
                <c:pt idx="2">
                  <c:v>63.82</c:v>
                </c:pt>
                <c:pt idx="3">
                  <c:v>63.63</c:v>
                </c:pt>
                <c:pt idx="4">
                  <c:v>63.05</c:v>
                </c:pt>
              </c:numCache>
            </c:numRef>
          </c:val>
          <c:extLst>
            <c:ext xmlns:c16="http://schemas.microsoft.com/office/drawing/2014/chart" uri="{C3380CC4-5D6E-409C-BE32-E72D297353CC}">
              <c16:uniqueId val="{00000000-543C-4840-A50C-65C099EC73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543C-4840-A50C-65C099EC73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95.33</c:v>
                </c:pt>
                <c:pt idx="1">
                  <c:v>95.02</c:v>
                </c:pt>
                <c:pt idx="2">
                  <c:v>94.9</c:v>
                </c:pt>
                <c:pt idx="3">
                  <c:v>94.34</c:v>
                </c:pt>
                <c:pt idx="4">
                  <c:v>93.23</c:v>
                </c:pt>
              </c:numCache>
            </c:numRef>
          </c:val>
          <c:extLst>
            <c:ext xmlns:c16="http://schemas.microsoft.com/office/drawing/2014/chart" uri="{C3380CC4-5D6E-409C-BE32-E72D297353CC}">
              <c16:uniqueId val="{00000000-E614-42D7-8DEA-63C31DA8CC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E614-42D7-8DEA-63C31DA8CC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116.5</c:v>
                </c:pt>
                <c:pt idx="1">
                  <c:v>113.07</c:v>
                </c:pt>
                <c:pt idx="2">
                  <c:v>115.07</c:v>
                </c:pt>
                <c:pt idx="3">
                  <c:v>116.59</c:v>
                </c:pt>
                <c:pt idx="4">
                  <c:v>110.59</c:v>
                </c:pt>
              </c:numCache>
            </c:numRef>
          </c:val>
          <c:extLst>
            <c:ext xmlns:c16="http://schemas.microsoft.com/office/drawing/2014/chart" uri="{C3380CC4-5D6E-409C-BE32-E72D297353CC}">
              <c16:uniqueId val="{00000000-84EF-45D4-8A2E-C134FD421F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84EF-45D4-8A2E-C134FD421F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53.48</c:v>
                </c:pt>
                <c:pt idx="1">
                  <c:v>54.43</c:v>
                </c:pt>
                <c:pt idx="2">
                  <c:v>55.03</c:v>
                </c:pt>
                <c:pt idx="3">
                  <c:v>54.52</c:v>
                </c:pt>
                <c:pt idx="4">
                  <c:v>55.11</c:v>
                </c:pt>
              </c:numCache>
            </c:numRef>
          </c:val>
          <c:extLst>
            <c:ext xmlns:c16="http://schemas.microsoft.com/office/drawing/2014/chart" uri="{C3380CC4-5D6E-409C-BE32-E72D297353CC}">
              <c16:uniqueId val="{00000000-3A5A-4193-B5E4-D593FC28CB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A5A-4193-B5E4-D593FC28CB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20.190000000000001</c:v>
                </c:pt>
                <c:pt idx="1">
                  <c:v>22.52</c:v>
                </c:pt>
                <c:pt idx="2">
                  <c:v>24.33</c:v>
                </c:pt>
                <c:pt idx="3">
                  <c:v>25.67</c:v>
                </c:pt>
                <c:pt idx="4">
                  <c:v>28.89</c:v>
                </c:pt>
              </c:numCache>
            </c:numRef>
          </c:val>
          <c:extLst>
            <c:ext xmlns:c16="http://schemas.microsoft.com/office/drawing/2014/chart" uri="{C3380CC4-5D6E-409C-BE32-E72D297353CC}">
              <c16:uniqueId val="{00000000-42A2-4024-B30D-7A180A044D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42A2-4024-B30D-7A180A044D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0E-45D7-A62D-33421CEAF0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D70E-45D7-A62D-33421CEAF0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488.68</c:v>
                </c:pt>
                <c:pt idx="1">
                  <c:v>670.95</c:v>
                </c:pt>
                <c:pt idx="2">
                  <c:v>616.72</c:v>
                </c:pt>
                <c:pt idx="3">
                  <c:v>509.78</c:v>
                </c:pt>
                <c:pt idx="4">
                  <c:v>522.69000000000005</c:v>
                </c:pt>
              </c:numCache>
            </c:numRef>
          </c:val>
          <c:extLst>
            <c:ext xmlns:c16="http://schemas.microsoft.com/office/drawing/2014/chart" uri="{C3380CC4-5D6E-409C-BE32-E72D297353CC}">
              <c16:uniqueId val="{00000000-BBD8-48FB-8C7C-9402E969005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BBD8-48FB-8C7C-9402E969005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20.48</c:v>
                </c:pt>
                <c:pt idx="1">
                  <c:v>31.99</c:v>
                </c:pt>
                <c:pt idx="2">
                  <c:v>49.35</c:v>
                </c:pt>
                <c:pt idx="3">
                  <c:v>58.69</c:v>
                </c:pt>
                <c:pt idx="4">
                  <c:v>74.27</c:v>
                </c:pt>
              </c:numCache>
            </c:numRef>
          </c:val>
          <c:extLst>
            <c:ext xmlns:c16="http://schemas.microsoft.com/office/drawing/2014/chart" uri="{C3380CC4-5D6E-409C-BE32-E72D297353CC}">
              <c16:uniqueId val="{00000000-8299-491C-8E78-5D41B96E67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8299-491C-8E78-5D41B96E67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104.19</c:v>
                </c:pt>
                <c:pt idx="1">
                  <c:v>104.53</c:v>
                </c:pt>
                <c:pt idx="2">
                  <c:v>106.64</c:v>
                </c:pt>
                <c:pt idx="3">
                  <c:v>107.22</c:v>
                </c:pt>
                <c:pt idx="4">
                  <c:v>100.06</c:v>
                </c:pt>
              </c:numCache>
            </c:numRef>
          </c:val>
          <c:extLst>
            <c:ext xmlns:c16="http://schemas.microsoft.com/office/drawing/2014/chart" uri="{C3380CC4-5D6E-409C-BE32-E72D297353CC}">
              <c16:uniqueId val="{00000000-1336-400B-BB1D-5773FDD30A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1336-400B-BB1D-5773FDD30A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160.32</c:v>
                </c:pt>
                <c:pt idx="1">
                  <c:v>159.53</c:v>
                </c:pt>
                <c:pt idx="2">
                  <c:v>154.61000000000001</c:v>
                </c:pt>
                <c:pt idx="3">
                  <c:v>154</c:v>
                </c:pt>
                <c:pt idx="4">
                  <c:v>165.56</c:v>
                </c:pt>
              </c:numCache>
            </c:numRef>
          </c:val>
          <c:extLst>
            <c:ext xmlns:c16="http://schemas.microsoft.com/office/drawing/2014/chart" uri="{C3380CC4-5D6E-409C-BE32-E72D297353CC}">
              <c16:uniqueId val="{00000000-13B4-4339-86FE-82A7241787C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13B4-4339-86FE-82A7241787C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zoomScalePage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千葉県　我孫子市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A3</v>
      </c>
      <c r="X8" s="69"/>
      <c r="Y8" s="69"/>
      <c r="Z8" s="69"/>
      <c r="AA8" s="69"/>
      <c r="AB8" s="69"/>
      <c r="AC8" s="69"/>
      <c r="AD8" s="69" t="str">
        <f>データ!$M$6</f>
        <v>自治体職員</v>
      </c>
      <c r="AE8" s="69"/>
      <c r="AF8" s="69"/>
      <c r="AG8" s="69"/>
      <c r="AH8" s="69"/>
      <c r="AI8" s="69"/>
      <c r="AJ8" s="69"/>
      <c r="AK8" s="2"/>
      <c r="AL8" s="60">
        <f>データ!$R$6</f>
        <v>130964</v>
      </c>
      <c r="AM8" s="60"/>
      <c r="AN8" s="60"/>
      <c r="AO8" s="60"/>
      <c r="AP8" s="60"/>
      <c r="AQ8" s="60"/>
      <c r="AR8" s="60"/>
      <c r="AS8" s="60"/>
      <c r="AT8" s="37">
        <f>データ!$S$6</f>
        <v>43.15</v>
      </c>
      <c r="AU8" s="38"/>
      <c r="AV8" s="38"/>
      <c r="AW8" s="38"/>
      <c r="AX8" s="38"/>
      <c r="AY8" s="38"/>
      <c r="AZ8" s="38"/>
      <c r="BA8" s="38"/>
      <c r="BB8" s="49">
        <f>データ!$T$6</f>
        <v>3035.09</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15">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15">
      <c r="A10" s="2"/>
      <c r="B10" s="37" t="str">
        <f>データ!$N$6</f>
        <v>-</v>
      </c>
      <c r="C10" s="38"/>
      <c r="D10" s="38"/>
      <c r="E10" s="38"/>
      <c r="F10" s="38"/>
      <c r="G10" s="38"/>
      <c r="H10" s="38"/>
      <c r="I10" s="37">
        <f>データ!$O$6</f>
        <v>89.31</v>
      </c>
      <c r="J10" s="38"/>
      <c r="K10" s="38"/>
      <c r="L10" s="38"/>
      <c r="M10" s="38"/>
      <c r="N10" s="38"/>
      <c r="O10" s="59"/>
      <c r="P10" s="49">
        <f>データ!$P$6</f>
        <v>93.68</v>
      </c>
      <c r="Q10" s="49"/>
      <c r="R10" s="49"/>
      <c r="S10" s="49"/>
      <c r="T10" s="49"/>
      <c r="U10" s="49"/>
      <c r="V10" s="49"/>
      <c r="W10" s="60">
        <f>データ!$Q$6</f>
        <v>2695</v>
      </c>
      <c r="X10" s="60"/>
      <c r="Y10" s="60"/>
      <c r="Z10" s="60"/>
      <c r="AA10" s="60"/>
      <c r="AB10" s="60"/>
      <c r="AC10" s="60"/>
      <c r="AD10" s="2"/>
      <c r="AE10" s="2"/>
      <c r="AF10" s="2"/>
      <c r="AG10" s="2"/>
      <c r="AH10" s="2"/>
      <c r="AI10" s="2"/>
      <c r="AJ10" s="2"/>
      <c r="AK10" s="2"/>
      <c r="AL10" s="60">
        <f>データ!$U$6</f>
        <v>122676</v>
      </c>
      <c r="AM10" s="60"/>
      <c r="AN10" s="60"/>
      <c r="AO10" s="60"/>
      <c r="AP10" s="60"/>
      <c r="AQ10" s="60"/>
      <c r="AR10" s="60"/>
      <c r="AS10" s="60"/>
      <c r="AT10" s="37">
        <f>データ!$V$6</f>
        <v>43.51</v>
      </c>
      <c r="AU10" s="38"/>
      <c r="AV10" s="38"/>
      <c r="AW10" s="38"/>
      <c r="AX10" s="38"/>
      <c r="AY10" s="38"/>
      <c r="AZ10" s="38"/>
      <c r="BA10" s="38"/>
      <c r="BB10" s="49">
        <f>データ!$W$6</f>
        <v>2819.49</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7"/>
      <c r="BM60" s="88"/>
      <c r="BN60" s="88"/>
      <c r="BO60" s="88"/>
      <c r="BP60" s="88"/>
      <c r="BQ60" s="88"/>
      <c r="BR60" s="88"/>
      <c r="BS60" s="88"/>
      <c r="BT60" s="88"/>
      <c r="BU60" s="88"/>
      <c r="BV60" s="88"/>
      <c r="BW60" s="88"/>
      <c r="BX60" s="88"/>
      <c r="BY60" s="88"/>
      <c r="BZ60" s="89"/>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7"/>
      <c r="BM61" s="88"/>
      <c r="BN61" s="88"/>
      <c r="BO61" s="88"/>
      <c r="BP61" s="88"/>
      <c r="BQ61" s="88"/>
      <c r="BR61" s="88"/>
      <c r="BS61" s="88"/>
      <c r="BT61" s="88"/>
      <c r="BU61" s="88"/>
      <c r="BV61" s="88"/>
      <c r="BW61" s="88"/>
      <c r="BX61" s="88"/>
      <c r="BY61" s="88"/>
      <c r="BZ61" s="8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111</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aunbmMn1ZZhyOMvZsmQctNoQYEJOYo9SXx1TnHJLMHvUbskdnT3vrIQBZaCofcMrfvrdUXnv+50sytxgebW9Q==" saltValue="Tcd7v7f7/LoJZzbfwp6c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122220</v>
      </c>
      <c r="D6" s="20">
        <f t="shared" si="3"/>
        <v>46</v>
      </c>
      <c r="E6" s="20">
        <f t="shared" si="3"/>
        <v>1</v>
      </c>
      <c r="F6" s="20">
        <f t="shared" si="3"/>
        <v>0</v>
      </c>
      <c r="G6" s="20">
        <f t="shared" si="3"/>
        <v>1</v>
      </c>
      <c r="H6" s="20" t="str">
        <f t="shared" si="3"/>
        <v>千葉県　我孫子市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89.31</v>
      </c>
      <c r="P6" s="21">
        <f t="shared" si="3"/>
        <v>93.68</v>
      </c>
      <c r="Q6" s="21">
        <f t="shared" si="3"/>
        <v>2695</v>
      </c>
      <c r="R6" s="21">
        <f t="shared" si="3"/>
        <v>130964</v>
      </c>
      <c r="S6" s="21">
        <f t="shared" si="3"/>
        <v>43.15</v>
      </c>
      <c r="T6" s="21">
        <f t="shared" si="3"/>
        <v>3035.09</v>
      </c>
      <c r="U6" s="21">
        <f t="shared" si="3"/>
        <v>122676</v>
      </c>
      <c r="V6" s="21">
        <f t="shared" si="3"/>
        <v>43.51</v>
      </c>
      <c r="W6" s="21">
        <f t="shared" si="3"/>
        <v>2819.49</v>
      </c>
      <c r="X6" s="22">
        <f>IF(X7="",NA(),X7)</f>
        <v>116.5</v>
      </c>
      <c r="Y6" s="22">
        <f t="shared" ref="Y6:AG6" si="4">IF(Y7="",NA(),Y7)</f>
        <v>113.07</v>
      </c>
      <c r="Z6" s="22">
        <f t="shared" si="4"/>
        <v>115.07</v>
      </c>
      <c r="AA6" s="22">
        <f t="shared" si="4"/>
        <v>116.59</v>
      </c>
      <c r="AB6" s="22">
        <f t="shared" si="4"/>
        <v>110.59</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488.68</v>
      </c>
      <c r="AU6" s="22">
        <f t="shared" ref="AU6:BC6" si="6">IF(AU7="",NA(),AU7)</f>
        <v>670.95</v>
      </c>
      <c r="AV6" s="22">
        <f t="shared" si="6"/>
        <v>616.72</v>
      </c>
      <c r="AW6" s="22">
        <f t="shared" si="6"/>
        <v>509.78</v>
      </c>
      <c r="AX6" s="22">
        <f t="shared" si="6"/>
        <v>522.69000000000005</v>
      </c>
      <c r="AY6" s="22">
        <f t="shared" si="6"/>
        <v>335.6</v>
      </c>
      <c r="AZ6" s="22">
        <f t="shared" si="6"/>
        <v>358.91</v>
      </c>
      <c r="BA6" s="22">
        <f t="shared" si="6"/>
        <v>360.96</v>
      </c>
      <c r="BB6" s="22">
        <f t="shared" si="6"/>
        <v>351.29</v>
      </c>
      <c r="BC6" s="22">
        <f t="shared" si="6"/>
        <v>364.24</v>
      </c>
      <c r="BD6" s="21" t="str">
        <f>IF(BD7="","",IF(BD7="-","【-】","【"&amp;SUBSTITUTE(TEXT(BD7,"#,##0.00"),"-","△")&amp;"】"))</f>
        <v>【252.29】</v>
      </c>
      <c r="BE6" s="22">
        <f>IF(BE7="",NA(),BE7)</f>
        <v>20.48</v>
      </c>
      <c r="BF6" s="22">
        <f t="shared" ref="BF6:BN6" si="7">IF(BF7="",NA(),BF7)</f>
        <v>31.99</v>
      </c>
      <c r="BG6" s="22">
        <f t="shared" si="7"/>
        <v>49.35</v>
      </c>
      <c r="BH6" s="22">
        <f t="shared" si="7"/>
        <v>58.69</v>
      </c>
      <c r="BI6" s="22">
        <f t="shared" si="7"/>
        <v>74.27</v>
      </c>
      <c r="BJ6" s="22">
        <f t="shared" si="7"/>
        <v>258.26</v>
      </c>
      <c r="BK6" s="22">
        <f t="shared" si="7"/>
        <v>247.27</v>
      </c>
      <c r="BL6" s="22">
        <f t="shared" si="7"/>
        <v>239.18</v>
      </c>
      <c r="BM6" s="22">
        <f t="shared" si="7"/>
        <v>236.29</v>
      </c>
      <c r="BN6" s="22">
        <f t="shared" si="7"/>
        <v>238.77</v>
      </c>
      <c r="BO6" s="21" t="str">
        <f>IF(BO7="","",IF(BO7="-","【-】","【"&amp;SUBSTITUTE(TEXT(BO7,"#,##0.00"),"-","△")&amp;"】"))</f>
        <v>【268.07】</v>
      </c>
      <c r="BP6" s="22">
        <f>IF(BP7="",NA(),BP7)</f>
        <v>104.19</v>
      </c>
      <c r="BQ6" s="22">
        <f t="shared" ref="BQ6:BY6" si="8">IF(BQ7="",NA(),BQ7)</f>
        <v>104.53</v>
      </c>
      <c r="BR6" s="22">
        <f t="shared" si="8"/>
        <v>106.64</v>
      </c>
      <c r="BS6" s="22">
        <f t="shared" si="8"/>
        <v>107.22</v>
      </c>
      <c r="BT6" s="22">
        <f t="shared" si="8"/>
        <v>100.06</v>
      </c>
      <c r="BU6" s="22">
        <f t="shared" si="8"/>
        <v>106.07</v>
      </c>
      <c r="BV6" s="22">
        <f t="shared" si="8"/>
        <v>105.34</v>
      </c>
      <c r="BW6" s="22">
        <f t="shared" si="8"/>
        <v>101.89</v>
      </c>
      <c r="BX6" s="22">
        <f t="shared" si="8"/>
        <v>104.33</v>
      </c>
      <c r="BY6" s="22">
        <f t="shared" si="8"/>
        <v>98.85</v>
      </c>
      <c r="BZ6" s="21" t="str">
        <f>IF(BZ7="","",IF(BZ7="-","【-】","【"&amp;SUBSTITUTE(TEXT(BZ7,"#,##0.00"),"-","△")&amp;"】"))</f>
        <v>【97.47】</v>
      </c>
      <c r="CA6" s="22">
        <f>IF(CA7="",NA(),CA7)</f>
        <v>160.32</v>
      </c>
      <c r="CB6" s="22">
        <f t="shared" ref="CB6:CJ6" si="9">IF(CB7="",NA(),CB7)</f>
        <v>159.53</v>
      </c>
      <c r="CC6" s="22">
        <f t="shared" si="9"/>
        <v>154.61000000000001</v>
      </c>
      <c r="CD6" s="22">
        <f t="shared" si="9"/>
        <v>154</v>
      </c>
      <c r="CE6" s="22">
        <f t="shared" si="9"/>
        <v>165.56</v>
      </c>
      <c r="CF6" s="22">
        <f t="shared" si="9"/>
        <v>159.22</v>
      </c>
      <c r="CG6" s="22">
        <f t="shared" si="9"/>
        <v>159.6</v>
      </c>
      <c r="CH6" s="22">
        <f t="shared" si="9"/>
        <v>156.32</v>
      </c>
      <c r="CI6" s="22">
        <f t="shared" si="9"/>
        <v>157.4</v>
      </c>
      <c r="CJ6" s="22">
        <f t="shared" si="9"/>
        <v>162.61000000000001</v>
      </c>
      <c r="CK6" s="21" t="str">
        <f>IF(CK7="","",IF(CK7="-","【-】","【"&amp;SUBSTITUTE(TEXT(CK7,"#,##0.00"),"-","△")&amp;"】"))</f>
        <v>【174.75】</v>
      </c>
      <c r="CL6" s="22">
        <f>IF(CL7="",NA(),CL7)</f>
        <v>61.37</v>
      </c>
      <c r="CM6" s="22">
        <f t="shared" ref="CM6:CU6" si="10">IF(CM7="",NA(),CM7)</f>
        <v>61.33</v>
      </c>
      <c r="CN6" s="22">
        <f t="shared" si="10"/>
        <v>63.82</v>
      </c>
      <c r="CO6" s="22">
        <f t="shared" si="10"/>
        <v>63.63</v>
      </c>
      <c r="CP6" s="22">
        <f t="shared" si="10"/>
        <v>63.05</v>
      </c>
      <c r="CQ6" s="22">
        <f t="shared" si="10"/>
        <v>62.83</v>
      </c>
      <c r="CR6" s="22">
        <f t="shared" si="10"/>
        <v>62.05</v>
      </c>
      <c r="CS6" s="22">
        <f t="shared" si="10"/>
        <v>63.23</v>
      </c>
      <c r="CT6" s="22">
        <f t="shared" si="10"/>
        <v>62.59</v>
      </c>
      <c r="CU6" s="22">
        <f t="shared" si="10"/>
        <v>61.81</v>
      </c>
      <c r="CV6" s="21" t="str">
        <f>IF(CV7="","",IF(CV7="-","【-】","【"&amp;SUBSTITUTE(TEXT(CV7,"#,##0.00"),"-","△")&amp;"】"))</f>
        <v>【59.97】</v>
      </c>
      <c r="CW6" s="22">
        <f>IF(CW7="",NA(),CW7)</f>
        <v>95.33</v>
      </c>
      <c r="CX6" s="22">
        <f t="shared" ref="CX6:DF6" si="11">IF(CX7="",NA(),CX7)</f>
        <v>95.02</v>
      </c>
      <c r="CY6" s="22">
        <f t="shared" si="11"/>
        <v>94.9</v>
      </c>
      <c r="CZ6" s="22">
        <f t="shared" si="11"/>
        <v>94.34</v>
      </c>
      <c r="DA6" s="22">
        <f t="shared" si="11"/>
        <v>93.23</v>
      </c>
      <c r="DB6" s="22">
        <f t="shared" si="11"/>
        <v>88.86</v>
      </c>
      <c r="DC6" s="22">
        <f t="shared" si="11"/>
        <v>89.11</v>
      </c>
      <c r="DD6" s="22">
        <f t="shared" si="11"/>
        <v>89.35</v>
      </c>
      <c r="DE6" s="22">
        <f t="shared" si="11"/>
        <v>89.7</v>
      </c>
      <c r="DF6" s="22">
        <f t="shared" si="11"/>
        <v>89.24</v>
      </c>
      <c r="DG6" s="21" t="str">
        <f>IF(DG7="","",IF(DG7="-","【-】","【"&amp;SUBSTITUTE(TEXT(DG7,"#,##0.00"),"-","△")&amp;"】"))</f>
        <v>【89.76】</v>
      </c>
      <c r="DH6" s="22">
        <f>IF(DH7="",NA(),DH7)</f>
        <v>53.48</v>
      </c>
      <c r="DI6" s="22">
        <f t="shared" ref="DI6:DQ6" si="12">IF(DI7="",NA(),DI7)</f>
        <v>54.43</v>
      </c>
      <c r="DJ6" s="22">
        <f t="shared" si="12"/>
        <v>55.03</v>
      </c>
      <c r="DK6" s="22">
        <f t="shared" si="12"/>
        <v>54.52</v>
      </c>
      <c r="DL6" s="22">
        <f t="shared" si="12"/>
        <v>55.11</v>
      </c>
      <c r="DM6" s="22">
        <f t="shared" si="12"/>
        <v>47.89</v>
      </c>
      <c r="DN6" s="22">
        <f t="shared" si="12"/>
        <v>48.69</v>
      </c>
      <c r="DO6" s="22">
        <f t="shared" si="12"/>
        <v>49.62</v>
      </c>
      <c r="DP6" s="22">
        <f t="shared" si="12"/>
        <v>50.5</v>
      </c>
      <c r="DQ6" s="22">
        <f t="shared" si="12"/>
        <v>51.28</v>
      </c>
      <c r="DR6" s="21" t="str">
        <f>IF(DR7="","",IF(DR7="-","【-】","【"&amp;SUBSTITUTE(TEXT(DR7,"#,##0.00"),"-","△")&amp;"】"))</f>
        <v>【51.51】</v>
      </c>
      <c r="DS6" s="22">
        <f>IF(DS7="",NA(),DS7)</f>
        <v>20.190000000000001</v>
      </c>
      <c r="DT6" s="22">
        <f t="shared" ref="DT6:EB6" si="13">IF(DT7="",NA(),DT7)</f>
        <v>22.52</v>
      </c>
      <c r="DU6" s="22">
        <f t="shared" si="13"/>
        <v>24.33</v>
      </c>
      <c r="DV6" s="22">
        <f t="shared" si="13"/>
        <v>25.67</v>
      </c>
      <c r="DW6" s="22">
        <f t="shared" si="13"/>
        <v>28.89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0.87</v>
      </c>
      <c r="EE6" s="22">
        <f t="shared" ref="EE6:EM6" si="14">IF(EE7="",NA(),EE7)</f>
        <v>0.99</v>
      </c>
      <c r="EF6" s="22">
        <f t="shared" si="14"/>
        <v>0.99</v>
      </c>
      <c r="EG6" s="22">
        <f t="shared" si="14"/>
        <v>0.66</v>
      </c>
      <c r="EH6" s="22">
        <f t="shared" si="14"/>
        <v>1.01</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122220</v>
      </c>
      <c r="D7" s="24">
        <v>46</v>
      </c>
      <c r="E7" s="24">
        <v>1</v>
      </c>
      <c r="F7" s="24">
        <v>0</v>
      </c>
      <c r="G7" s="24">
        <v>1</v>
      </c>
      <c r="H7" s="24" t="s">
        <v>93</v>
      </c>
      <c r="I7" s="24" t="s">
        <v>94</v>
      </c>
      <c r="J7" s="24" t="s">
        <v>95</v>
      </c>
      <c r="K7" s="24" t="s">
        <v>96</v>
      </c>
      <c r="L7" s="24" t="s">
        <v>97</v>
      </c>
      <c r="M7" s="24" t="s">
        <v>98</v>
      </c>
      <c r="N7" s="25" t="s">
        <v>99</v>
      </c>
      <c r="O7" s="25">
        <v>89.31</v>
      </c>
      <c r="P7" s="25">
        <v>93.68</v>
      </c>
      <c r="Q7" s="25">
        <v>2695</v>
      </c>
      <c r="R7" s="25">
        <v>130964</v>
      </c>
      <c r="S7" s="25">
        <v>43.15</v>
      </c>
      <c r="T7" s="25">
        <v>3035.09</v>
      </c>
      <c r="U7" s="25">
        <v>122676</v>
      </c>
      <c r="V7" s="25">
        <v>43.51</v>
      </c>
      <c r="W7" s="25">
        <v>2819.49</v>
      </c>
      <c r="X7" s="25">
        <v>116.5</v>
      </c>
      <c r="Y7" s="25">
        <v>113.07</v>
      </c>
      <c r="Z7" s="25">
        <v>115.07</v>
      </c>
      <c r="AA7" s="25">
        <v>116.59</v>
      </c>
      <c r="AB7" s="25">
        <v>110.59</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488.68</v>
      </c>
      <c r="AU7" s="25">
        <v>670.95</v>
      </c>
      <c r="AV7" s="25">
        <v>616.72</v>
      </c>
      <c r="AW7" s="25">
        <v>509.78</v>
      </c>
      <c r="AX7" s="25">
        <v>522.69000000000005</v>
      </c>
      <c r="AY7" s="25">
        <v>335.6</v>
      </c>
      <c r="AZ7" s="25">
        <v>358.91</v>
      </c>
      <c r="BA7" s="25">
        <v>360.96</v>
      </c>
      <c r="BB7" s="25">
        <v>351.29</v>
      </c>
      <c r="BC7" s="25">
        <v>364.24</v>
      </c>
      <c r="BD7" s="25">
        <v>252.29</v>
      </c>
      <c r="BE7" s="25">
        <v>20.48</v>
      </c>
      <c r="BF7" s="25">
        <v>31.99</v>
      </c>
      <c r="BG7" s="25">
        <v>49.35</v>
      </c>
      <c r="BH7" s="25">
        <v>58.69</v>
      </c>
      <c r="BI7" s="25">
        <v>74.27</v>
      </c>
      <c r="BJ7" s="25">
        <v>258.26</v>
      </c>
      <c r="BK7" s="25">
        <v>247.27</v>
      </c>
      <c r="BL7" s="25">
        <v>239.18</v>
      </c>
      <c r="BM7" s="25">
        <v>236.29</v>
      </c>
      <c r="BN7" s="25">
        <v>238.77</v>
      </c>
      <c r="BO7" s="25">
        <v>268.07</v>
      </c>
      <c r="BP7" s="25">
        <v>104.19</v>
      </c>
      <c r="BQ7" s="25">
        <v>104.53</v>
      </c>
      <c r="BR7" s="25">
        <v>106.64</v>
      </c>
      <c r="BS7" s="25">
        <v>107.22</v>
      </c>
      <c r="BT7" s="25">
        <v>100.06</v>
      </c>
      <c r="BU7" s="25">
        <v>106.07</v>
      </c>
      <c r="BV7" s="25">
        <v>105.34</v>
      </c>
      <c r="BW7" s="25">
        <v>101.89</v>
      </c>
      <c r="BX7" s="25">
        <v>104.33</v>
      </c>
      <c r="BY7" s="25">
        <v>98.85</v>
      </c>
      <c r="BZ7" s="25">
        <v>97.47</v>
      </c>
      <c r="CA7" s="25">
        <v>160.32</v>
      </c>
      <c r="CB7" s="25">
        <v>159.53</v>
      </c>
      <c r="CC7" s="25">
        <v>154.61000000000001</v>
      </c>
      <c r="CD7" s="25">
        <v>154</v>
      </c>
      <c r="CE7" s="25">
        <v>165.56</v>
      </c>
      <c r="CF7" s="25">
        <v>159.22</v>
      </c>
      <c r="CG7" s="25">
        <v>159.6</v>
      </c>
      <c r="CH7" s="25">
        <v>156.32</v>
      </c>
      <c r="CI7" s="25">
        <v>157.4</v>
      </c>
      <c r="CJ7" s="25">
        <v>162.61000000000001</v>
      </c>
      <c r="CK7" s="25">
        <v>174.75</v>
      </c>
      <c r="CL7" s="25">
        <v>61.37</v>
      </c>
      <c r="CM7" s="25">
        <v>61.33</v>
      </c>
      <c r="CN7" s="25">
        <v>63.82</v>
      </c>
      <c r="CO7" s="25">
        <v>63.63</v>
      </c>
      <c r="CP7" s="25">
        <v>63.05</v>
      </c>
      <c r="CQ7" s="25">
        <v>62.83</v>
      </c>
      <c r="CR7" s="25">
        <v>62.05</v>
      </c>
      <c r="CS7" s="25">
        <v>63.23</v>
      </c>
      <c r="CT7" s="25">
        <v>62.59</v>
      </c>
      <c r="CU7" s="25">
        <v>61.81</v>
      </c>
      <c r="CV7" s="25">
        <v>59.97</v>
      </c>
      <c r="CW7" s="25">
        <v>95.33</v>
      </c>
      <c r="CX7" s="25">
        <v>95.02</v>
      </c>
      <c r="CY7" s="25">
        <v>94.9</v>
      </c>
      <c r="CZ7" s="25">
        <v>94.34</v>
      </c>
      <c r="DA7" s="25">
        <v>93.23</v>
      </c>
      <c r="DB7" s="25">
        <v>88.86</v>
      </c>
      <c r="DC7" s="25">
        <v>89.11</v>
      </c>
      <c r="DD7" s="25">
        <v>89.35</v>
      </c>
      <c r="DE7" s="25">
        <v>89.7</v>
      </c>
      <c r="DF7" s="25">
        <v>89.24</v>
      </c>
      <c r="DG7" s="25">
        <v>89.76</v>
      </c>
      <c r="DH7" s="25">
        <v>53.48</v>
      </c>
      <c r="DI7" s="25">
        <v>54.43</v>
      </c>
      <c r="DJ7" s="25">
        <v>55.03</v>
      </c>
      <c r="DK7" s="25">
        <v>54.52</v>
      </c>
      <c r="DL7" s="25">
        <v>55.11</v>
      </c>
      <c r="DM7" s="25">
        <v>47.89</v>
      </c>
      <c r="DN7" s="25">
        <v>48.69</v>
      </c>
      <c r="DO7" s="25">
        <v>49.62</v>
      </c>
      <c r="DP7" s="25">
        <v>50.5</v>
      </c>
      <c r="DQ7" s="25">
        <v>51.28</v>
      </c>
      <c r="DR7" s="25">
        <v>51.51</v>
      </c>
      <c r="DS7" s="25">
        <v>20.190000000000001</v>
      </c>
      <c r="DT7" s="25">
        <v>22.52</v>
      </c>
      <c r="DU7" s="25">
        <v>24.33</v>
      </c>
      <c r="DV7" s="25">
        <v>25.67</v>
      </c>
      <c r="DW7" s="25">
        <v>28.89</v>
      </c>
      <c r="DX7" s="25">
        <v>16.899999999999999</v>
      </c>
      <c r="DY7" s="25">
        <v>18.260000000000002</v>
      </c>
      <c r="DZ7" s="25">
        <v>19.510000000000002</v>
      </c>
      <c r="EA7" s="25">
        <v>21.19</v>
      </c>
      <c r="EB7" s="25">
        <v>22.64</v>
      </c>
      <c r="EC7" s="25">
        <v>23.75</v>
      </c>
      <c r="ED7" s="25">
        <v>0.87</v>
      </c>
      <c r="EE7" s="25">
        <v>0.99</v>
      </c>
      <c r="EF7" s="25">
        <v>0.99</v>
      </c>
      <c r="EG7" s="25">
        <v>0.66</v>
      </c>
      <c r="EH7" s="25">
        <v>1.01</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2024-02-14T05:34:34Z</cp:lastPrinted>
  <dcterms:created xsi:type="dcterms:W3CDTF">2023-12-05T00:51:47Z</dcterms:created>
  <dcterms:modified xsi:type="dcterms:W3CDTF">2024-02-16T06:00:32Z</dcterms:modified>
  <cp:category/>
</cp:coreProperties>
</file>