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12E525E2-4B9C-41EE-9549-B7D4051D5A61}" xr6:coauthVersionLast="47" xr6:coauthVersionMax="47" xr10:uidLastSave="{00000000-0000-0000-0000-000000000000}"/>
  <workbookProtection workbookAlgorithmName="SHA-512" workbookHashValue="EFBPcKEDTGlztKj2U9LwfUpUQoZhPOq+Ydqa06H/mTEasFm6pMyRaUIOfOM3KCPn35fcm1B/bPbQ2AHQVy7SPA==" workbookSaltValue="VxvIgTMdPQdKe2wqjwZfEw=="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BZ30" i="4"/>
  <c r="LT76" i="4"/>
  <c r="GQ51" i="4"/>
  <c r="LH30" i="4"/>
  <c r="IE76" i="4"/>
  <c r="GQ30" i="4"/>
  <c r="BG30" i="4"/>
  <c r="KO30" i="4"/>
  <c r="HP76" i="4"/>
  <c r="BG51" i="4"/>
  <c r="AV76" i="4"/>
  <c r="KO51" i="4"/>
  <c r="FX51" i="4"/>
  <c r="FX30" i="4"/>
  <c r="LE76" i="4"/>
  <c r="HA76" i="4"/>
  <c r="AN51" i="4"/>
  <c r="FE30" i="4"/>
  <c r="JV51" i="4"/>
  <c r="AN30" i="4"/>
  <c r="AG76" i="4"/>
  <c r="FE51" i="4"/>
  <c r="KP76" i="4"/>
  <c r="JV30" i="4"/>
  <c r="KA76" i="4"/>
  <c r="EL51" i="4"/>
  <c r="JC30" i="4"/>
  <c r="JC51" i="4"/>
  <c r="GL76" i="4"/>
  <c r="U51" i="4"/>
  <c r="EL30" i="4"/>
  <c r="R76" i="4"/>
  <c r="U30"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<sst xmlns="http://schemas.openxmlformats.org/spreadsheetml/2006/main" count="278" uniqueCount="138">
  <si>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</si>
  <si>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</si>
  <si>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</si>
  <si>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</si>
  <si>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</si>
  <si>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</si>
  <si>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</si>
  <si>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</si>
  <si>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</si>
  <si>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</si>
  <si>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</si>
  <si>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</si>
  <si>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</si>
  <si>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</si>
  <si>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</si>
  <si>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</si>
  <si>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</si>
  <si>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</si>
  <si>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</si>
  <si>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</si>
  <si>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</si>
  <si>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</si>
  <si>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</si>
  <si>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</si>
  <si>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</si>
  <si>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</si>
  <si>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</si>
  <si>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</si>
  <si>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</si>
  <si>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</si>
  <si>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</si>
  <si>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</si>
  <si>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</si>
  <si>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</si>
  <si>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</si>
  <si>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</si>
  <si>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</si>
  <si>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</si>
  <si>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</si>
  <si>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</si>
  <si>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</si>
  <si>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</si>
  <si>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</si>
  <si>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</si>
  <si>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</si>
  <si>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</si>
  <si>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</si>
  <si>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</si>
  <si>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</si>
  <si>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</si>
  <si>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</si>
  <si>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</si>
  <si>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</si>
  <si>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</si>
  <si>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</si>
  <si>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</si>
  <si>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</si>
  <si>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</si>
  <si>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</si>
  <si>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</si>
  <si>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</si>
  <si>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</si>
  <si>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</si>
  <si>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</si>
  <si>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</si>
  <si>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</si>
  <si>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</si>
  <si>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</si>
  <si>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</si>
  <si>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</si>
  <si>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</si>
  <si>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</si>
  <si>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</si>
  <si>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</si>
  <si>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</si>
  <si>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</si>
  <si>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</si>
  <si>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</si>
  <si>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</si>
  <si>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</si>
  <si>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</si>
  <si>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</si>
  <si>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</si>
  <si>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</si>
  <si>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</si>
  <si>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</si>
  <si>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</si>
  <si>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</si>
  <si>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</si>
  <si>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</si>
  <si>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</si>
  <si>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</si>
  <si>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</si>
  <si>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</si>
  <si>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</si>
  <si>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</si>
  <si>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</si>
  <si>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</si>
  <si>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</si>
  <si>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</si>
  <si>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</si>
  <si>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</si>
  <si>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</si>
  <si>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t>
    <phoneticPr fontId="5"/>
  </si>
  <si>
    <t>当該値(N-3)</t>
    <phoneticPr fontId="5"/>
  </si>
  <si>
    <t>当該値(N-2)</t>
    <phoneticPr fontId="5"/>
  </si>
  <si>
    <t>当該値(N)</t>
    <phoneticPr fontId="5"/>
  </si>
  <si>
    <t>当該値(N-4)</t>
    <phoneticPr fontId="5"/>
  </si>
  <si>
    <t>当該値(N-1)</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</si>
  <si>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</si>
  <si>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</si>
  <si>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</si>
  <si>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</si>
  <si>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</si>
  <si>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</si>
  <si>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</si>
  <si>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柏市</t>
  </si>
  <si>
    <t>柏市市営駐車場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</si>
  <si>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</si>
  <si>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</si>
  <si>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</si>
  <si>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</si>
  <si>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</si>
  <si>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</si>
  <si>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</si>
  <si>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</si>
  <si>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</si>
  <si>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</si>
  <si>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</si>
  <si>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</si>
  <si>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</si>
  <si>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</si>
  <si>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</si>
  <si>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</si>
  <si>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「⑦敷地の地価」は記載している金額のとおりである。
　「⑩企業債残高対料金収入比率」は，数値が低いことが望ましいとされているところ，企業債残高は存在しないため，０％である。
　駐車場の敷地は，地権者と定期借地権設定契約によって借用し，駐車場を運営しており，事業廃止，民間譲渡は現時点では困難と判断する。
　社会情勢の変化や今後の駐車場としての在り方を見極めた上で方向性を決めるとともに，当面は，駐車場として事業を行うため，老朽化に伴う大規模な修繕が必要となる。</t>
    <phoneticPr fontId="5"/>
  </si>
  <si>
    <t>「⑪稼働率」は，平成２９年度まで減少傾向にあったが，令和元年度まで微増し，令和２年度は微減ととなった。令和３年度は令和２年度をわずかに上回る約213％となり，令和４年度は横ばいの約214％で推移している。
　ただし，類似施設と比較して，平均値は大きく上回る結果となった。</t>
    <rPh sb="43" eb="45">
      <t>ビゲン</t>
    </rPh>
    <rPh sb="51" eb="53">
      <t>レイワ</t>
    </rPh>
    <rPh sb="54" eb="56">
      <t>ネンド</t>
    </rPh>
    <rPh sb="57" eb="59">
      <t>レイワ</t>
    </rPh>
    <rPh sb="60" eb="62">
      <t>ネンド</t>
    </rPh>
    <rPh sb="67" eb="69">
      <t>ウワマワ</t>
    </rPh>
    <rPh sb="70" eb="71">
      <t>ヤク</t>
    </rPh>
    <rPh sb="79" eb="81">
      <t>レイワ</t>
    </rPh>
    <rPh sb="82" eb="84">
      <t>ネンド</t>
    </rPh>
    <rPh sb="85" eb="86">
      <t>ヨコ</t>
    </rPh>
    <rPh sb="89" eb="90">
      <t>ヤク</t>
    </rPh>
    <rPh sb="95" eb="97">
      <t>スイイ</t>
    </rPh>
    <rPh sb="118" eb="121">
      <t>ヘイキンチ</t>
    </rPh>
    <rPh sb="122" eb="123">
      <t>オオ</t>
    </rPh>
    <rPh sb="125" eb="127">
      <t>ウワマワ</t>
    </rPh>
    <rPh sb="128" eb="130">
      <t>ケッカ</t>
    </rPh>
    <phoneticPr fontId="5"/>
  </si>
  <si>
    <t>　平成３０年度から，指定管理者が変更し，運営方法の変更や企業努力等により，駐車台数が増加したことから稼働率の上昇，収益が増加傾向にあり，令和元年度までは，安定した経営状況を実現することができた。
　しかし，令和２年度から新型コロナウィルスの感染拡大による影響を受け，利用者が減少し，収入が落ち込んでしまった。
　その後，コロナ関連の社会情勢が緩和し，利用者が戻り回復しつつあるが，昨今の光熱費や人件費上昇の煽りを受け，収支状況が悪化している。指定管理者の努力により何とか運営を継続している状況である。
 令和５年度から，新たに５年間の指定管理期間で同じ指定管理者が管理運営を開始している。経営回復に向けて，定期利用者等の利用方法を改善することで一般利用の促進を図るなどして収支の安定化に努めている状況である。</t>
    <rPh sb="77" eb="79">
      <t>アンテイ</t>
    </rPh>
    <rPh sb="81" eb="85">
      <t>ケイエイジョウキョウ</t>
    </rPh>
    <rPh sb="86" eb="88">
      <t>ジツゲン</t>
    </rPh>
    <rPh sb="133" eb="136">
      <t>リヨウシャ</t>
    </rPh>
    <rPh sb="137" eb="139">
      <t>ゲンショウ</t>
    </rPh>
    <rPh sb="141" eb="143">
      <t>シュウニュウ</t>
    </rPh>
    <rPh sb="144" eb="145">
      <t>オ</t>
    </rPh>
    <rPh sb="146" eb="147">
      <t>コ</t>
    </rPh>
    <rPh sb="158" eb="159">
      <t>ゴ</t>
    </rPh>
    <rPh sb="163" eb="165">
      <t>カンレン</t>
    </rPh>
    <rPh sb="166" eb="170">
      <t>シャカイジョウセイ</t>
    </rPh>
    <rPh sb="171" eb="173">
      <t>カンワ</t>
    </rPh>
    <rPh sb="175" eb="178">
      <t>リヨウシャ</t>
    </rPh>
    <rPh sb="179" eb="180">
      <t>モド</t>
    </rPh>
    <rPh sb="181" eb="183">
      <t>カイフク</t>
    </rPh>
    <rPh sb="190" eb="192">
      <t>サッコン</t>
    </rPh>
    <rPh sb="193" eb="196">
      <t>コウネツヒ</t>
    </rPh>
    <rPh sb="197" eb="200">
      <t>ジンケンヒ</t>
    </rPh>
    <rPh sb="200" eb="202">
      <t>ジョウショウ</t>
    </rPh>
    <rPh sb="203" eb="204">
      <t>アオ</t>
    </rPh>
    <rPh sb="206" eb="207">
      <t>ウ</t>
    </rPh>
    <rPh sb="209" eb="211">
      <t>シュウシ</t>
    </rPh>
    <rPh sb="211" eb="213">
      <t>ジョウキョウ</t>
    </rPh>
    <rPh sb="214" eb="216">
      <t>アッカ</t>
    </rPh>
    <rPh sb="221" eb="226">
      <t>シテイカンリシャ</t>
    </rPh>
    <rPh sb="227" eb="229">
      <t>ドリョク</t>
    </rPh>
    <rPh sb="232" eb="233">
      <t>ナン</t>
    </rPh>
    <rPh sb="235" eb="237">
      <t>ウンエイ</t>
    </rPh>
    <rPh sb="244" eb="246">
      <t>ジョウキョウ</t>
    </rPh>
    <rPh sb="252" eb="254">
      <t>レイワ</t>
    </rPh>
    <rPh sb="255" eb="257">
      <t>ネンド</t>
    </rPh>
    <rPh sb="260" eb="261">
      <t>アラ</t>
    </rPh>
    <rPh sb="264" eb="266">
      <t>ネンカン</t>
    </rPh>
    <rPh sb="267" eb="271">
      <t>シテイカンリ</t>
    </rPh>
    <rPh sb="271" eb="273">
      <t>キカン</t>
    </rPh>
    <rPh sb="274" eb="275">
      <t>ドウ</t>
    </rPh>
    <rPh sb="276" eb="281">
      <t>シテイカンリシャ</t>
    </rPh>
    <rPh sb="282" eb="286">
      <t>カンリウンエイ</t>
    </rPh>
    <rPh sb="287" eb="289">
      <t>カイシ</t>
    </rPh>
    <rPh sb="294" eb="296">
      <t>ケイエイ</t>
    </rPh>
    <rPh sb="296" eb="298">
      <t>カイフク</t>
    </rPh>
    <rPh sb="299" eb="300">
      <t>ム</t>
    </rPh>
    <rPh sb="303" eb="305">
      <t>テイキ</t>
    </rPh>
    <rPh sb="305" eb="308">
      <t>リヨウシャ</t>
    </rPh>
    <rPh sb="308" eb="309">
      <t>トウ</t>
    </rPh>
    <rPh sb="310" eb="314">
      <t>リヨウホウホウ</t>
    </rPh>
    <rPh sb="315" eb="317">
      <t>カイゼン</t>
    </rPh>
    <phoneticPr fontId="5"/>
  </si>
  <si>
    <t>「①収益的収支比率」は，100％以上となっていることが必要であるところ，本市は約118％である。しかし，平均値を下回っており，過去５年間の間で最も低い結果となった。一般利用は回復しつつあるが，提携する特約店利用の減少，光熱費・人件費の上昇等により，収支状況が悪化していることが主な原因と考えられる。
　「②他会計補助金比率」及び「③駐車場台数一台当たりの他会計補助金額」は，該当ない。
　「④売上高ＧＯＰ比率」は，数値が高いことが望ましいとされているところ，令和４年度は約24％となり，令和３年度を大きく下回った。ただし平均値約18％以上を上回っている状況である。
　継続した成長を判断する指標である「⑤ＥＢＩＴＤＡ」は，数値が大きいことが望ましいとされているところ，平成３０年度から回復傾向にあり，令和４年度は約３４，６００千円となり，依然として前年度を下回ったものの平均値は上回る状況である。</t>
    <rPh sb="52" eb="55">
      <t>ヘイキンチ</t>
    </rPh>
    <rPh sb="56" eb="58">
      <t>シタマワ</t>
    </rPh>
    <rPh sb="63" eb="65">
      <t>カコ</t>
    </rPh>
    <rPh sb="66" eb="68">
      <t>ネンカン</t>
    </rPh>
    <rPh sb="69" eb="70">
      <t>アイダ</t>
    </rPh>
    <rPh sb="71" eb="72">
      <t>モット</t>
    </rPh>
    <rPh sb="73" eb="74">
      <t>ヒク</t>
    </rPh>
    <rPh sb="75" eb="77">
      <t>ケッカ</t>
    </rPh>
    <rPh sb="82" eb="84">
      <t>イッパン</t>
    </rPh>
    <rPh sb="96" eb="98">
      <t>テイケイ</t>
    </rPh>
    <rPh sb="100" eb="103">
      <t>トクヤクテン</t>
    </rPh>
    <rPh sb="106" eb="108">
      <t>ゲンショウ</t>
    </rPh>
    <rPh sb="119" eb="120">
      <t>トウ</t>
    </rPh>
    <rPh sb="138" eb="139">
      <t>オモ</t>
    </rPh>
    <rPh sb="140" eb="142">
      <t>ゲンイン</t>
    </rPh>
    <rPh sb="143" eb="144">
      <t>カンガ</t>
    </rPh>
    <rPh sb="187" eb="189">
      <t>ガイトウ</t>
    </rPh>
    <rPh sb="249" eb="250">
      <t>オオ</t>
    </rPh>
    <rPh sb="252" eb="253">
      <t>シタ</t>
    </rPh>
    <rPh sb="260" eb="262">
      <t>ヘイキン</t>
    </rPh>
    <rPh sb="262" eb="263">
      <t>チ</t>
    </rPh>
    <rPh sb="263" eb="264">
      <t>ヤク</t>
    </rPh>
    <rPh sb="267" eb="269">
      <t>イジョウ</t>
    </rPh>
    <rPh sb="270" eb="272">
      <t>ウワマワ</t>
    </rPh>
    <rPh sb="369" eb="371">
      <t>イゼン</t>
    </rPh>
    <rPh sb="374" eb="376">
      <t>ゼンネン</t>
    </rPh>
    <rPh sb="376" eb="377">
      <t>ド</t>
    </rPh>
    <rPh sb="387" eb="388">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</si>
</sst>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280.39999999999998</c:v>
                </c:pt>
                <c:pt idx="1">
                  <c:v>388.5</c:v>
                </c:pt>
                <c:pt idx="2">
                  <c:v>266.2</c:v>
                </c:pt>
                <c:pt idx="3">
                  <c:v>259.3</c:v>
                </c:pt>
                <c:pt idx="4">
                  <c:v>118.3</c:v>
                </c:pt>
              </c:numCache>
            </c:numRef>
          </c:val>
          <c:extLst>
            <c:ext xmlns:c16="http://schemas.microsoft.com/office/drawing/2014/chart" uri="{C3380CC4-5D6E-409C-BE32-E72D297353CC}">
              <c16:uniqueId val="{00000000-480D-4829-B2E5-297C07B8BCB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480D-4829-B2E5-297C07B8BCB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43-4BD3-B9CD-54D1376D921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4843-4BD3-B9CD-54D1376D921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A9F-4919-AEAD-A1974054852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A9F-4919-AEAD-A1974054852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0AC-42F7-92E2-7DCEE8519B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0AC-42F7-92E2-7DCEE8519B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CE-475F-A435-219ED516D30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3CCE-475F-A435-219ED516D30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AC3-4F92-879B-308ACA71D2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2AC3-4F92-879B-308ACA71D26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224.2</c:v>
                </c:pt>
                <c:pt idx="1">
                  <c:v>227</c:v>
                </c:pt>
                <c:pt idx="2">
                  <c:v>204.7</c:v>
                </c:pt>
                <c:pt idx="3">
                  <c:v>212.8</c:v>
                </c:pt>
                <c:pt idx="4">
                  <c:v>213.7</c:v>
                </c:pt>
              </c:numCache>
            </c:numRef>
          </c:val>
          <c:extLst>
            <c:ext xmlns:c16="http://schemas.microsoft.com/office/drawing/2014/chart" uri="{C3380CC4-5D6E-409C-BE32-E72D297353CC}">
              <c16:uniqueId val="{00000000-E660-4203-B367-6D77DAFBFDD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E660-4203-B367-6D77DAFBFDD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28.7</c:v>
                </c:pt>
                <c:pt idx="1">
                  <c:v>74.2</c:v>
                </c:pt>
                <c:pt idx="2">
                  <c:v>62.4</c:v>
                </c:pt>
                <c:pt idx="3">
                  <c:v>61.4</c:v>
                </c:pt>
                <c:pt idx="4">
                  <c:v>23.5</c:v>
                </c:pt>
              </c:numCache>
            </c:numRef>
          </c:val>
          <c:extLst>
            <c:ext xmlns:c16="http://schemas.microsoft.com/office/drawing/2014/chart" uri="{C3380CC4-5D6E-409C-BE32-E72D297353CC}">
              <c16:uniqueId val="{00000000-A29F-437B-AC8F-3B27AC01B6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A29F-437B-AC8F-3B27AC01B6E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60552</c:v>
                </c:pt>
                <c:pt idx="1">
                  <c:v>76585</c:v>
                </c:pt>
                <c:pt idx="2">
                  <c:v>67247</c:v>
                </c:pt>
                <c:pt idx="3">
                  <c:v>58882</c:v>
                </c:pt>
                <c:pt idx="4">
                  <c:v>34598</c:v>
                </c:pt>
              </c:numCache>
            </c:numRef>
          </c:val>
          <c:extLst>
            <c:ext xmlns:c16="http://schemas.microsoft.com/office/drawing/2014/chart" uri="{C3380CC4-5D6E-409C-BE32-E72D297353CC}">
              <c16:uniqueId val="{00000000-4D78-4B6F-B573-2720AD65D90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4D78-4B6F-B573-2720AD65D90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千葉県柏市　柏市市営駐車場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8761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211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6" t="s">
        <v>137</v>
      </c>
      <c r="NE15" s="147"/>
      <c r="NF15" s="147"/>
      <c r="NG15" s="147"/>
      <c r="NH15" s="147"/>
      <c r="NI15" s="147"/>
      <c r="NJ15" s="147"/>
      <c r="NK15" s="147"/>
      <c r="NL15" s="147"/>
      <c r="NM15" s="147"/>
      <c r="NN15" s="147"/>
      <c r="NO15" s="147"/>
      <c r="NP15" s="147"/>
      <c r="NQ15" s="147"/>
      <c r="NR15" s="14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280.39999999999998</v>
      </c>
      <c r="V31" s="98"/>
      <c r="W31" s="98"/>
      <c r="X31" s="98"/>
      <c r="Y31" s="98"/>
      <c r="Z31" s="98"/>
      <c r="AA31" s="98"/>
      <c r="AB31" s="98"/>
      <c r="AC31" s="98"/>
      <c r="AD31" s="98"/>
      <c r="AE31" s="98"/>
      <c r="AF31" s="98"/>
      <c r="AG31" s="98"/>
      <c r="AH31" s="98"/>
      <c r="AI31" s="98"/>
      <c r="AJ31" s="98"/>
      <c r="AK31" s="98"/>
      <c r="AL31" s="98"/>
      <c r="AM31" s="98"/>
      <c r="AN31" s="98">
        <f>データ!Z7</f>
        <v>388.5</v>
      </c>
      <c r="AO31" s="98"/>
      <c r="AP31" s="98"/>
      <c r="AQ31" s="98"/>
      <c r="AR31" s="98"/>
      <c r="AS31" s="98"/>
      <c r="AT31" s="98"/>
      <c r="AU31" s="98"/>
      <c r="AV31" s="98"/>
      <c r="AW31" s="98"/>
      <c r="AX31" s="98"/>
      <c r="AY31" s="98"/>
      <c r="AZ31" s="98"/>
      <c r="BA31" s="98"/>
      <c r="BB31" s="98"/>
      <c r="BC31" s="98"/>
      <c r="BD31" s="98"/>
      <c r="BE31" s="98"/>
      <c r="BF31" s="98"/>
      <c r="BG31" s="98">
        <f>データ!AA7</f>
        <v>266.2</v>
      </c>
      <c r="BH31" s="98"/>
      <c r="BI31" s="98"/>
      <c r="BJ31" s="98"/>
      <c r="BK31" s="98"/>
      <c r="BL31" s="98"/>
      <c r="BM31" s="98"/>
      <c r="BN31" s="98"/>
      <c r="BO31" s="98"/>
      <c r="BP31" s="98"/>
      <c r="BQ31" s="98"/>
      <c r="BR31" s="98"/>
      <c r="BS31" s="98"/>
      <c r="BT31" s="98"/>
      <c r="BU31" s="98"/>
      <c r="BV31" s="98"/>
      <c r="BW31" s="98"/>
      <c r="BX31" s="98"/>
      <c r="BY31" s="98"/>
      <c r="BZ31" s="98">
        <f>データ!AB7</f>
        <v>259.3</v>
      </c>
      <c r="CA31" s="98"/>
      <c r="CB31" s="98"/>
      <c r="CC31" s="98"/>
      <c r="CD31" s="98"/>
      <c r="CE31" s="98"/>
      <c r="CF31" s="98"/>
      <c r="CG31" s="98"/>
      <c r="CH31" s="98"/>
      <c r="CI31" s="98"/>
      <c r="CJ31" s="98"/>
      <c r="CK31" s="98"/>
      <c r="CL31" s="98"/>
      <c r="CM31" s="98"/>
      <c r="CN31" s="98"/>
      <c r="CO31" s="98"/>
      <c r="CP31" s="98"/>
      <c r="CQ31" s="98"/>
      <c r="CR31" s="98"/>
      <c r="CS31" s="98">
        <f>データ!AC7</f>
        <v>118.3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224.2</v>
      </c>
      <c r="JD31" s="67"/>
      <c r="JE31" s="67"/>
      <c r="JF31" s="67"/>
      <c r="JG31" s="67"/>
      <c r="JH31" s="67"/>
      <c r="JI31" s="67"/>
      <c r="JJ31" s="67"/>
      <c r="JK31" s="67"/>
      <c r="JL31" s="67"/>
      <c r="JM31" s="67"/>
      <c r="JN31" s="67"/>
      <c r="JO31" s="67"/>
      <c r="JP31" s="67"/>
      <c r="JQ31" s="67"/>
      <c r="JR31" s="67"/>
      <c r="JS31" s="67"/>
      <c r="JT31" s="67"/>
      <c r="JU31" s="68"/>
      <c r="JV31" s="66">
        <f>データ!DL7</f>
        <v>227</v>
      </c>
      <c r="JW31" s="67"/>
      <c r="JX31" s="67"/>
      <c r="JY31" s="67"/>
      <c r="JZ31" s="67"/>
      <c r="KA31" s="67"/>
      <c r="KB31" s="67"/>
      <c r="KC31" s="67"/>
      <c r="KD31" s="67"/>
      <c r="KE31" s="67"/>
      <c r="KF31" s="67"/>
      <c r="KG31" s="67"/>
      <c r="KH31" s="67"/>
      <c r="KI31" s="67"/>
      <c r="KJ31" s="67"/>
      <c r="KK31" s="67"/>
      <c r="KL31" s="67"/>
      <c r="KM31" s="67"/>
      <c r="KN31" s="68"/>
      <c r="KO31" s="66">
        <f>データ!DM7</f>
        <v>204.7</v>
      </c>
      <c r="KP31" s="67"/>
      <c r="KQ31" s="67"/>
      <c r="KR31" s="67"/>
      <c r="KS31" s="67"/>
      <c r="KT31" s="67"/>
      <c r="KU31" s="67"/>
      <c r="KV31" s="67"/>
      <c r="KW31" s="67"/>
      <c r="KX31" s="67"/>
      <c r="KY31" s="67"/>
      <c r="KZ31" s="67"/>
      <c r="LA31" s="67"/>
      <c r="LB31" s="67"/>
      <c r="LC31" s="67"/>
      <c r="LD31" s="67"/>
      <c r="LE31" s="67"/>
      <c r="LF31" s="67"/>
      <c r="LG31" s="68"/>
      <c r="LH31" s="66">
        <f>データ!DN7</f>
        <v>212.8</v>
      </c>
      <c r="LI31" s="67"/>
      <c r="LJ31" s="67"/>
      <c r="LK31" s="67"/>
      <c r="LL31" s="67"/>
      <c r="LM31" s="67"/>
      <c r="LN31" s="67"/>
      <c r="LO31" s="67"/>
      <c r="LP31" s="67"/>
      <c r="LQ31" s="67"/>
      <c r="LR31" s="67"/>
      <c r="LS31" s="67"/>
      <c r="LT31" s="67"/>
      <c r="LU31" s="67"/>
      <c r="LV31" s="67"/>
      <c r="LW31" s="67"/>
      <c r="LX31" s="67"/>
      <c r="LY31" s="67"/>
      <c r="LZ31" s="68"/>
      <c r="MA31" s="66">
        <f>データ!DO7</f>
        <v>213.7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28.7</v>
      </c>
      <c r="EM52" s="98"/>
      <c r="EN52" s="98"/>
      <c r="EO52" s="98"/>
      <c r="EP52" s="98"/>
      <c r="EQ52" s="98"/>
      <c r="ER52" s="98"/>
      <c r="ES52" s="98"/>
      <c r="ET52" s="98"/>
      <c r="EU52" s="98"/>
      <c r="EV52" s="98"/>
      <c r="EW52" s="98"/>
      <c r="EX52" s="98"/>
      <c r="EY52" s="98"/>
      <c r="EZ52" s="98"/>
      <c r="FA52" s="98"/>
      <c r="FB52" s="98"/>
      <c r="FC52" s="98"/>
      <c r="FD52" s="98"/>
      <c r="FE52" s="98">
        <f>データ!BG7</f>
        <v>74.2</v>
      </c>
      <c r="FF52" s="98"/>
      <c r="FG52" s="98"/>
      <c r="FH52" s="98"/>
      <c r="FI52" s="98"/>
      <c r="FJ52" s="98"/>
      <c r="FK52" s="98"/>
      <c r="FL52" s="98"/>
      <c r="FM52" s="98"/>
      <c r="FN52" s="98"/>
      <c r="FO52" s="98"/>
      <c r="FP52" s="98"/>
      <c r="FQ52" s="98"/>
      <c r="FR52" s="98"/>
      <c r="FS52" s="98"/>
      <c r="FT52" s="98"/>
      <c r="FU52" s="98"/>
      <c r="FV52" s="98"/>
      <c r="FW52" s="98"/>
      <c r="FX52" s="98">
        <f>データ!BH7</f>
        <v>62.4</v>
      </c>
      <c r="FY52" s="98"/>
      <c r="FZ52" s="98"/>
      <c r="GA52" s="98"/>
      <c r="GB52" s="98"/>
      <c r="GC52" s="98"/>
      <c r="GD52" s="98"/>
      <c r="GE52" s="98"/>
      <c r="GF52" s="98"/>
      <c r="GG52" s="98"/>
      <c r="GH52" s="98"/>
      <c r="GI52" s="98"/>
      <c r="GJ52" s="98"/>
      <c r="GK52" s="98"/>
      <c r="GL52" s="98"/>
      <c r="GM52" s="98"/>
      <c r="GN52" s="98"/>
      <c r="GO52" s="98"/>
      <c r="GP52" s="98"/>
      <c r="GQ52" s="98">
        <f>データ!BI7</f>
        <v>61.4</v>
      </c>
      <c r="GR52" s="98"/>
      <c r="GS52" s="98"/>
      <c r="GT52" s="98"/>
      <c r="GU52" s="98"/>
      <c r="GV52" s="98"/>
      <c r="GW52" s="98"/>
      <c r="GX52" s="98"/>
      <c r="GY52" s="98"/>
      <c r="GZ52" s="98"/>
      <c r="HA52" s="98"/>
      <c r="HB52" s="98"/>
      <c r="HC52" s="98"/>
      <c r="HD52" s="98"/>
      <c r="HE52" s="98"/>
      <c r="HF52" s="98"/>
      <c r="HG52" s="98"/>
      <c r="HH52" s="98"/>
      <c r="HI52" s="98"/>
      <c r="HJ52" s="98">
        <f>データ!BJ7</f>
        <v>23.5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60552</v>
      </c>
      <c r="JD52" s="97"/>
      <c r="JE52" s="97"/>
      <c r="JF52" s="97"/>
      <c r="JG52" s="97"/>
      <c r="JH52" s="97"/>
      <c r="JI52" s="97"/>
      <c r="JJ52" s="97"/>
      <c r="JK52" s="97"/>
      <c r="JL52" s="97"/>
      <c r="JM52" s="97"/>
      <c r="JN52" s="97"/>
      <c r="JO52" s="97"/>
      <c r="JP52" s="97"/>
      <c r="JQ52" s="97"/>
      <c r="JR52" s="97"/>
      <c r="JS52" s="97"/>
      <c r="JT52" s="97"/>
      <c r="JU52" s="97"/>
      <c r="JV52" s="97">
        <f>データ!BR7</f>
        <v>76585</v>
      </c>
      <c r="JW52" s="97"/>
      <c r="JX52" s="97"/>
      <c r="JY52" s="97"/>
      <c r="JZ52" s="97"/>
      <c r="KA52" s="97"/>
      <c r="KB52" s="97"/>
      <c r="KC52" s="97"/>
      <c r="KD52" s="97"/>
      <c r="KE52" s="97"/>
      <c r="KF52" s="97"/>
      <c r="KG52" s="97"/>
      <c r="KH52" s="97"/>
      <c r="KI52" s="97"/>
      <c r="KJ52" s="97"/>
      <c r="KK52" s="97"/>
      <c r="KL52" s="97"/>
      <c r="KM52" s="97"/>
      <c r="KN52" s="97"/>
      <c r="KO52" s="97">
        <f>データ!BS7</f>
        <v>67247</v>
      </c>
      <c r="KP52" s="97"/>
      <c r="KQ52" s="97"/>
      <c r="KR52" s="97"/>
      <c r="KS52" s="97"/>
      <c r="KT52" s="97"/>
      <c r="KU52" s="97"/>
      <c r="KV52" s="97"/>
      <c r="KW52" s="97"/>
      <c r="KX52" s="97"/>
      <c r="KY52" s="97"/>
      <c r="KZ52" s="97"/>
      <c r="LA52" s="97"/>
      <c r="LB52" s="97"/>
      <c r="LC52" s="97"/>
      <c r="LD52" s="97"/>
      <c r="LE52" s="97"/>
      <c r="LF52" s="97"/>
      <c r="LG52" s="97"/>
      <c r="LH52" s="97">
        <f>データ!BT7</f>
        <v>58882</v>
      </c>
      <c r="LI52" s="97"/>
      <c r="LJ52" s="97"/>
      <c r="LK52" s="97"/>
      <c r="LL52" s="97"/>
      <c r="LM52" s="97"/>
      <c r="LN52" s="97"/>
      <c r="LO52" s="97"/>
      <c r="LP52" s="97"/>
      <c r="LQ52" s="97"/>
      <c r="LR52" s="97"/>
      <c r="LS52" s="97"/>
      <c r="LT52" s="97"/>
      <c r="LU52" s="97"/>
      <c r="LV52" s="97"/>
      <c r="LW52" s="97"/>
      <c r="LX52" s="97"/>
      <c r="LY52" s="97"/>
      <c r="LZ52" s="97"/>
      <c r="MA52" s="97">
        <f>データ!BU7</f>
        <v>34598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422439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nWjvThPD2m+UhRI0UsFjoFRcMfc/Lioyw0M17Rvcv6Avg/Emje5zN5jrxHzUPoEYcg4Yww+B11rOw1JTcDSQ==" saltValue="YWhhZzTAtQMT6/ehR84ZB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92</v>
      </c>
      <c r="AM5" s="47" t="s">
        <v>93</v>
      </c>
      <c r="AN5" s="47" t="s">
        <v>94</v>
      </c>
      <c r="AO5" s="47" t="s">
        <v>95</v>
      </c>
      <c r="AP5" s="47" t="s">
        <v>96</v>
      </c>
      <c r="AQ5" s="47" t="s">
        <v>97</v>
      </c>
      <c r="AR5" s="47" t="s">
        <v>98</v>
      </c>
      <c r="AS5" s="47" t="s">
        <v>99</v>
      </c>
      <c r="AT5" s="47" t="s">
        <v>100</v>
      </c>
      <c r="AU5" s="47" t="s">
        <v>102</v>
      </c>
      <c r="AV5" s="47" t="s">
        <v>101</v>
      </c>
      <c r="AW5" s="47" t="s">
        <v>92</v>
      </c>
      <c r="AX5" s="47" t="s">
        <v>93</v>
      </c>
      <c r="AY5" s="47" t="s">
        <v>103</v>
      </c>
      <c r="AZ5" s="47" t="s">
        <v>95</v>
      </c>
      <c r="BA5" s="47" t="s">
        <v>96</v>
      </c>
      <c r="BB5" s="47" t="s">
        <v>97</v>
      </c>
      <c r="BC5" s="47" t="s">
        <v>98</v>
      </c>
      <c r="BD5" s="47" t="s">
        <v>99</v>
      </c>
      <c r="BE5" s="47" t="s">
        <v>100</v>
      </c>
      <c r="BF5" s="47" t="s">
        <v>102</v>
      </c>
      <c r="BG5" s="47" t="s">
        <v>104</v>
      </c>
      <c r="BH5" s="47" t="s">
        <v>92</v>
      </c>
      <c r="BI5" s="47" t="s">
        <v>93</v>
      </c>
      <c r="BJ5" s="47" t="s">
        <v>94</v>
      </c>
      <c r="BK5" s="47" t="s">
        <v>95</v>
      </c>
      <c r="BL5" s="47" t="s">
        <v>96</v>
      </c>
      <c r="BM5" s="47" t="s">
        <v>97</v>
      </c>
      <c r="BN5" s="47" t="s">
        <v>98</v>
      </c>
      <c r="BO5" s="47" t="s">
        <v>99</v>
      </c>
      <c r="BP5" s="47" t="s">
        <v>100</v>
      </c>
      <c r="BQ5" s="47" t="s">
        <v>102</v>
      </c>
      <c r="BR5" s="47" t="s">
        <v>91</v>
      </c>
      <c r="BS5" s="47" t="s">
        <v>105</v>
      </c>
      <c r="BT5" s="47" t="s">
        <v>93</v>
      </c>
      <c r="BU5" s="47" t="s">
        <v>106</v>
      </c>
      <c r="BV5" s="47" t="s">
        <v>95</v>
      </c>
      <c r="BW5" s="47" t="s">
        <v>96</v>
      </c>
      <c r="BX5" s="47" t="s">
        <v>97</v>
      </c>
      <c r="BY5" s="47" t="s">
        <v>98</v>
      </c>
      <c r="BZ5" s="47" t="s">
        <v>99</v>
      </c>
      <c r="CA5" s="47" t="s">
        <v>100</v>
      </c>
      <c r="CB5" s="47" t="s">
        <v>102</v>
      </c>
      <c r="CC5" s="47" t="s">
        <v>91</v>
      </c>
      <c r="CD5" s="47" t="s">
        <v>92</v>
      </c>
      <c r="CE5" s="47" t="s">
        <v>93</v>
      </c>
      <c r="CF5" s="47" t="s">
        <v>94</v>
      </c>
      <c r="CG5" s="47" t="s">
        <v>95</v>
      </c>
      <c r="CH5" s="47" t="s">
        <v>96</v>
      </c>
      <c r="CI5" s="47" t="s">
        <v>97</v>
      </c>
      <c r="CJ5" s="47" t="s">
        <v>98</v>
      </c>
      <c r="CK5" s="47" t="s">
        <v>99</v>
      </c>
      <c r="CL5" s="47" t="s">
        <v>100</v>
      </c>
      <c r="CM5" s="145"/>
      <c r="CN5" s="145"/>
      <c r="CO5" s="47" t="s">
        <v>107</v>
      </c>
      <c r="CP5" s="47" t="s">
        <v>101</v>
      </c>
      <c r="CQ5" s="47" t="s">
        <v>92</v>
      </c>
      <c r="CR5" s="47" t="s">
        <v>108</v>
      </c>
      <c r="CS5" s="47" t="s">
        <v>94</v>
      </c>
      <c r="CT5" s="47" t="s">
        <v>95</v>
      </c>
      <c r="CU5" s="47" t="s">
        <v>96</v>
      </c>
      <c r="CV5" s="47" t="s">
        <v>97</v>
      </c>
      <c r="CW5" s="47" t="s">
        <v>98</v>
      </c>
      <c r="CX5" s="47" t="s">
        <v>99</v>
      </c>
      <c r="CY5" s="47" t="s">
        <v>100</v>
      </c>
      <c r="CZ5" s="47" t="s">
        <v>102</v>
      </c>
      <c r="DA5" s="47" t="s">
        <v>101</v>
      </c>
      <c r="DB5" s="47" t="s">
        <v>109</v>
      </c>
      <c r="DC5" s="47" t="s">
        <v>110</v>
      </c>
      <c r="DD5" s="47" t="s">
        <v>94</v>
      </c>
      <c r="DE5" s="47" t="s">
        <v>95</v>
      </c>
      <c r="DF5" s="47" t="s">
        <v>96</v>
      </c>
      <c r="DG5" s="47" t="s">
        <v>97</v>
      </c>
      <c r="DH5" s="47" t="s">
        <v>98</v>
      </c>
      <c r="DI5" s="47" t="s">
        <v>99</v>
      </c>
      <c r="DJ5" s="47" t="s">
        <v>35</v>
      </c>
      <c r="DK5" s="47" t="s">
        <v>102</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111</v>
      </c>
      <c r="B6" s="48">
        <f>B8</f>
        <v>2022</v>
      </c>
      <c r="C6" s="48">
        <f t="shared" ref="C6:X6" si="1">C8</f>
        <v>122173</v>
      </c>
      <c r="D6" s="48">
        <f t="shared" si="1"/>
        <v>47</v>
      </c>
      <c r="E6" s="48">
        <f t="shared" si="1"/>
        <v>14</v>
      </c>
      <c r="F6" s="48">
        <f t="shared" si="1"/>
        <v>0</v>
      </c>
      <c r="G6" s="48">
        <f t="shared" si="1"/>
        <v>1</v>
      </c>
      <c r="H6" s="48" t="str">
        <f>SUBSTITUTE(H8,"　","")</f>
        <v>千葉県柏市</v>
      </c>
      <c r="I6" s="48" t="str">
        <f t="shared" si="1"/>
        <v>柏市市営駐車場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23</v>
      </c>
      <c r="S6" s="50" t="str">
        <f t="shared" si="1"/>
        <v>商業施設</v>
      </c>
      <c r="T6" s="50" t="str">
        <f t="shared" si="1"/>
        <v>無</v>
      </c>
      <c r="U6" s="51">
        <f t="shared" si="1"/>
        <v>8761</v>
      </c>
      <c r="V6" s="51">
        <f t="shared" si="1"/>
        <v>211</v>
      </c>
      <c r="W6" s="51">
        <f t="shared" si="1"/>
        <v>420</v>
      </c>
      <c r="X6" s="50" t="str">
        <f t="shared" si="1"/>
        <v>利用料金制</v>
      </c>
      <c r="Y6" s="52">
        <f>IF(Y8="-",NA(),Y8)</f>
        <v>280.39999999999998</v>
      </c>
      <c r="Z6" s="52">
        <f t="shared" ref="Z6:AH6" si="2">IF(Z8="-",NA(),Z8)</f>
        <v>388.5</v>
      </c>
      <c r="AA6" s="52">
        <f t="shared" si="2"/>
        <v>266.2</v>
      </c>
      <c r="AB6" s="52">
        <f t="shared" si="2"/>
        <v>259.3</v>
      </c>
      <c r="AC6" s="52">
        <f t="shared" si="2"/>
        <v>118.3</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28.7</v>
      </c>
      <c r="BG6" s="52">
        <f t="shared" ref="BG6:BO6" si="5">IF(BG8="-",NA(),BG8)</f>
        <v>74.2</v>
      </c>
      <c r="BH6" s="52">
        <f t="shared" si="5"/>
        <v>62.4</v>
      </c>
      <c r="BI6" s="52">
        <f t="shared" si="5"/>
        <v>61.4</v>
      </c>
      <c r="BJ6" s="52">
        <f t="shared" si="5"/>
        <v>23.5</v>
      </c>
      <c r="BK6" s="52">
        <f t="shared" si="5"/>
        <v>30.7</v>
      </c>
      <c r="BL6" s="52">
        <f t="shared" si="5"/>
        <v>13.5</v>
      </c>
      <c r="BM6" s="52">
        <f t="shared" si="5"/>
        <v>7.1</v>
      </c>
      <c r="BN6" s="52">
        <f t="shared" si="5"/>
        <v>5.6</v>
      </c>
      <c r="BO6" s="52">
        <f t="shared" si="5"/>
        <v>18.100000000000001</v>
      </c>
      <c r="BP6" s="49" t="str">
        <f>IF(BP8="-","",IF(BP8="-","【-】","【"&amp;SUBSTITUTE(TEXT(BP8,"#,##0.0"),"-","△")&amp;"】"))</f>
        <v>【12.8】</v>
      </c>
      <c r="BQ6" s="53">
        <f>IF(BQ8="-",NA(),BQ8)</f>
        <v>60552</v>
      </c>
      <c r="BR6" s="53">
        <f t="shared" ref="BR6:BZ6" si="6">IF(BR8="-",NA(),BR8)</f>
        <v>76585</v>
      </c>
      <c r="BS6" s="53">
        <f t="shared" si="6"/>
        <v>67247</v>
      </c>
      <c r="BT6" s="53">
        <f t="shared" si="6"/>
        <v>58882</v>
      </c>
      <c r="BU6" s="53">
        <f t="shared" si="6"/>
        <v>34598</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112</v>
      </c>
      <c r="CM6" s="51">
        <f t="shared" ref="CM6:CN6" si="7">CM8</f>
        <v>422439</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224.2</v>
      </c>
      <c r="DL6" s="52">
        <f t="shared" ref="DL6:DT6" si="9">IF(DL8="-",NA(),DL8)</f>
        <v>227</v>
      </c>
      <c r="DM6" s="52">
        <f t="shared" si="9"/>
        <v>204.7</v>
      </c>
      <c r="DN6" s="52">
        <f t="shared" si="9"/>
        <v>212.8</v>
      </c>
      <c r="DO6" s="52">
        <f t="shared" si="9"/>
        <v>213.7</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113</v>
      </c>
      <c r="B7" s="48">
        <f t="shared" ref="B7:X7" si="10">B8</f>
        <v>2022</v>
      </c>
      <c r="C7" s="48">
        <f t="shared" si="10"/>
        <v>122173</v>
      </c>
      <c r="D7" s="48">
        <f t="shared" si="10"/>
        <v>47</v>
      </c>
      <c r="E7" s="48">
        <f t="shared" si="10"/>
        <v>14</v>
      </c>
      <c r="F7" s="48">
        <f t="shared" si="10"/>
        <v>0</v>
      </c>
      <c r="G7" s="48">
        <f t="shared" si="10"/>
        <v>1</v>
      </c>
      <c r="H7" s="48" t="str">
        <f t="shared" si="10"/>
        <v>千葉県　柏市</v>
      </c>
      <c r="I7" s="48" t="str">
        <f t="shared" si="10"/>
        <v>柏市市営駐車場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23</v>
      </c>
      <c r="S7" s="50" t="str">
        <f t="shared" si="10"/>
        <v>商業施設</v>
      </c>
      <c r="T7" s="50" t="str">
        <f t="shared" si="10"/>
        <v>無</v>
      </c>
      <c r="U7" s="51">
        <f t="shared" si="10"/>
        <v>8761</v>
      </c>
      <c r="V7" s="51">
        <f t="shared" si="10"/>
        <v>211</v>
      </c>
      <c r="W7" s="51">
        <f t="shared" si="10"/>
        <v>420</v>
      </c>
      <c r="X7" s="50" t="str">
        <f t="shared" si="10"/>
        <v>利用料金制</v>
      </c>
      <c r="Y7" s="52">
        <f>Y8</f>
        <v>280.39999999999998</v>
      </c>
      <c r="Z7" s="52">
        <f t="shared" ref="Z7:AH7" si="11">Z8</f>
        <v>388.5</v>
      </c>
      <c r="AA7" s="52">
        <f t="shared" si="11"/>
        <v>266.2</v>
      </c>
      <c r="AB7" s="52">
        <f t="shared" si="11"/>
        <v>259.3</v>
      </c>
      <c r="AC7" s="52">
        <f t="shared" si="11"/>
        <v>118.3</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28.7</v>
      </c>
      <c r="BG7" s="52">
        <f t="shared" ref="BG7:BO7" si="14">BG8</f>
        <v>74.2</v>
      </c>
      <c r="BH7" s="52">
        <f t="shared" si="14"/>
        <v>62.4</v>
      </c>
      <c r="BI7" s="52">
        <f t="shared" si="14"/>
        <v>61.4</v>
      </c>
      <c r="BJ7" s="52">
        <f t="shared" si="14"/>
        <v>23.5</v>
      </c>
      <c r="BK7" s="52">
        <f t="shared" si="14"/>
        <v>30.7</v>
      </c>
      <c r="BL7" s="52">
        <f t="shared" si="14"/>
        <v>13.5</v>
      </c>
      <c r="BM7" s="52">
        <f t="shared" si="14"/>
        <v>7.1</v>
      </c>
      <c r="BN7" s="52">
        <f t="shared" si="14"/>
        <v>5.6</v>
      </c>
      <c r="BO7" s="52">
        <f t="shared" si="14"/>
        <v>18.100000000000001</v>
      </c>
      <c r="BP7" s="49"/>
      <c r="BQ7" s="53">
        <f>BQ8</f>
        <v>60552</v>
      </c>
      <c r="BR7" s="53">
        <f t="shared" ref="BR7:BZ7" si="15">BR8</f>
        <v>76585</v>
      </c>
      <c r="BS7" s="53">
        <f t="shared" si="15"/>
        <v>67247</v>
      </c>
      <c r="BT7" s="53">
        <f t="shared" si="15"/>
        <v>58882</v>
      </c>
      <c r="BU7" s="53">
        <f t="shared" si="15"/>
        <v>34598</v>
      </c>
      <c r="BV7" s="53">
        <f t="shared" si="15"/>
        <v>24379</v>
      </c>
      <c r="BW7" s="53">
        <f t="shared" si="15"/>
        <v>22466</v>
      </c>
      <c r="BX7" s="53">
        <f t="shared" si="15"/>
        <v>4211</v>
      </c>
      <c r="BY7" s="53">
        <f t="shared" si="15"/>
        <v>10653</v>
      </c>
      <c r="BZ7" s="53">
        <f t="shared" si="15"/>
        <v>17717</v>
      </c>
      <c r="CA7" s="51"/>
      <c r="CB7" s="52" t="s">
        <v>114</v>
      </c>
      <c r="CC7" s="52" t="s">
        <v>114</v>
      </c>
      <c r="CD7" s="52" t="s">
        <v>114</v>
      </c>
      <c r="CE7" s="52" t="s">
        <v>114</v>
      </c>
      <c r="CF7" s="52" t="s">
        <v>114</v>
      </c>
      <c r="CG7" s="52" t="s">
        <v>114</v>
      </c>
      <c r="CH7" s="52" t="s">
        <v>114</v>
      </c>
      <c r="CI7" s="52" t="s">
        <v>114</v>
      </c>
      <c r="CJ7" s="52" t="s">
        <v>114</v>
      </c>
      <c r="CK7" s="52" t="s">
        <v>112</v>
      </c>
      <c r="CL7" s="49"/>
      <c r="CM7" s="51">
        <f>CM8</f>
        <v>422439</v>
      </c>
      <c r="CN7" s="51">
        <f>CN8</f>
        <v>0</v>
      </c>
      <c r="CO7" s="52" t="s">
        <v>114</v>
      </c>
      <c r="CP7" s="52" t="s">
        <v>114</v>
      </c>
      <c r="CQ7" s="52" t="s">
        <v>114</v>
      </c>
      <c r="CR7" s="52" t="s">
        <v>114</v>
      </c>
      <c r="CS7" s="52" t="s">
        <v>114</v>
      </c>
      <c r="CT7" s="52" t="s">
        <v>114</v>
      </c>
      <c r="CU7" s="52" t="s">
        <v>114</v>
      </c>
      <c r="CV7" s="52" t="s">
        <v>114</v>
      </c>
      <c r="CW7" s="52" t="s">
        <v>114</v>
      </c>
      <c r="CX7" s="52" t="s">
        <v>115</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224.2</v>
      </c>
      <c r="DL7" s="52">
        <f t="shared" ref="DL7:DT7" si="17">DL8</f>
        <v>227</v>
      </c>
      <c r="DM7" s="52">
        <f t="shared" si="17"/>
        <v>204.7</v>
      </c>
      <c r="DN7" s="52">
        <f t="shared" si="17"/>
        <v>212.8</v>
      </c>
      <c r="DO7" s="52">
        <f t="shared" si="17"/>
        <v>213.7</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122173</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23</v>
      </c>
      <c r="S8" s="57" t="s">
        <v>126</v>
      </c>
      <c r="T8" s="57" t="s">
        <v>127</v>
      </c>
      <c r="U8" s="58">
        <v>8761</v>
      </c>
      <c r="V8" s="58">
        <v>211</v>
      </c>
      <c r="W8" s="58">
        <v>420</v>
      </c>
      <c r="X8" s="57" t="s">
        <v>128</v>
      </c>
      <c r="Y8" s="59">
        <v>280.39999999999998</v>
      </c>
      <c r="Z8" s="59">
        <v>388.5</v>
      </c>
      <c r="AA8" s="59">
        <v>266.2</v>
      </c>
      <c r="AB8" s="59">
        <v>259.3</v>
      </c>
      <c r="AC8" s="59">
        <v>118.3</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28.7</v>
      </c>
      <c r="BG8" s="59">
        <v>74.2</v>
      </c>
      <c r="BH8" s="59">
        <v>62.4</v>
      </c>
      <c r="BI8" s="59">
        <v>61.4</v>
      </c>
      <c r="BJ8" s="59">
        <v>23.5</v>
      </c>
      <c r="BK8" s="59">
        <v>30.7</v>
      </c>
      <c r="BL8" s="59">
        <v>13.5</v>
      </c>
      <c r="BM8" s="59">
        <v>7.1</v>
      </c>
      <c r="BN8" s="59">
        <v>5.6</v>
      </c>
      <c r="BO8" s="59">
        <v>18.100000000000001</v>
      </c>
      <c r="BP8" s="56">
        <v>12.8</v>
      </c>
      <c r="BQ8" s="60">
        <v>60552</v>
      </c>
      <c r="BR8" s="60">
        <v>76585</v>
      </c>
      <c r="BS8" s="60">
        <v>67247</v>
      </c>
      <c r="BT8" s="61">
        <v>58882</v>
      </c>
      <c r="BU8" s="61">
        <v>34598</v>
      </c>
      <c r="BV8" s="60">
        <v>24379</v>
      </c>
      <c r="BW8" s="60">
        <v>22466</v>
      </c>
      <c r="BX8" s="60">
        <v>4211</v>
      </c>
      <c r="BY8" s="60">
        <v>10653</v>
      </c>
      <c r="BZ8" s="60">
        <v>17717</v>
      </c>
      <c r="CA8" s="58">
        <v>10556</v>
      </c>
      <c r="CB8" s="59" t="s">
        <v>120</v>
      </c>
      <c r="CC8" s="59" t="s">
        <v>120</v>
      </c>
      <c r="CD8" s="59" t="s">
        <v>120</v>
      </c>
      <c r="CE8" s="59" t="s">
        <v>120</v>
      </c>
      <c r="CF8" s="59" t="s">
        <v>120</v>
      </c>
      <c r="CG8" s="59" t="s">
        <v>120</v>
      </c>
      <c r="CH8" s="59" t="s">
        <v>120</v>
      </c>
      <c r="CI8" s="59" t="s">
        <v>120</v>
      </c>
      <c r="CJ8" s="59" t="s">
        <v>120</v>
      </c>
      <c r="CK8" s="59" t="s">
        <v>120</v>
      </c>
      <c r="CL8" s="56" t="s">
        <v>120</v>
      </c>
      <c r="CM8" s="58">
        <v>422439</v>
      </c>
      <c r="CN8" s="58">
        <v>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165.9</v>
      </c>
      <c r="DF8" s="59">
        <v>1263.5</v>
      </c>
      <c r="DG8" s="59">
        <v>108.5</v>
      </c>
      <c r="DH8" s="59">
        <v>136.19999999999999</v>
      </c>
      <c r="DI8" s="59">
        <v>104.8</v>
      </c>
      <c r="DJ8" s="56">
        <v>72.2</v>
      </c>
      <c r="DK8" s="59">
        <v>224.2</v>
      </c>
      <c r="DL8" s="59">
        <v>227</v>
      </c>
      <c r="DM8" s="59">
        <v>204.7</v>
      </c>
      <c r="DN8" s="59">
        <v>212.8</v>
      </c>
      <c r="DO8" s="59">
        <v>213.7</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2024-01-11T00:08:51Z</dcterms:created>
  <dcterms:modified xsi:type="dcterms:W3CDTF">2024-02-19T04:07:35Z</dcterms:modified>
  <cp:category/>
</cp:coreProperties>
</file>