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F022A059-327F-4572-8BE8-4A628F62B757}" xr6:coauthVersionLast="47" xr6:coauthVersionMax="47" xr10:uidLastSave="{00000000-0000-0000-0000-000000000000}"/>
  <workbookProtection workbookAlgorithmName="SHA-512" workbookHashValue="0CKJ9/h+G/GhjMXiWBBjzcWDLRHnR9momUNyF5smlzA/oSN6M7olbqyugXZyqLQRL9r11o5gAjEfqJWCcKiLIA==" workbookSaltValue="h+NGWfnChpAJLPwjlepIV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B10" i="4"/>
  <c r="BB8" i="4"/>
  <c r="AT8" i="4"/>
  <c r="AL8" i="4"/>
  <c r="W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<sst xmlns="http://schemas.openxmlformats.org/spreadsheetml/2006/main" count="228" uniqueCount="113">
  <si>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</si>
  <si>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</si>
  <si>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</si>
  <si>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</si>
  <si>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</si>
  <si>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</si>
  <si>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</si>
  <si>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</si>
  <si>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</si>
  <si>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</si>
  <si>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</si>
  <si>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</si>
  <si>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</si>
  <si>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</si>
  <si>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</si>
  <si>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</si>
  <si>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</si>
  <si>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</si>
  <si>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</si>
  <si>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</si>
  <si>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</si>
  <si>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</si>
  <si>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</si>
  <si>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</si>
  <si>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</si>
  <si>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</si>
  <si>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</si>
  <si>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</si>
  <si>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</si>
  <si>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</si>
  <si>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</si>
  <si>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</si>
  <si>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</si>
  <si>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</si>
  <si>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</si>
  <si>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</si>
  <si>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</si>
  <si>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</si>
  <si>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</si>
  <si>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</si>
  <si>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</si>
  <si>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</si>
  <si>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</si>
  <si>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</si>
  <si>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</si>
  <si>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</si>
  <si>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</si>
  <si>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</si>
  <si>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</si>
  <si>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</si>
  <si>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</si>
  <si>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</si>
  <si>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</si>
  <si>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</si>
  <si>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</si>
  <si>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</si>
  <si>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</si>
  <si>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</si>
  <si>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</si>
  <si>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</si>
  <si>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</si>
  <si>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</si>
  <si>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</si>
  <si>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</si>
  <si>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</si>
  <si>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</si>
  <si>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</si>
  <si>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</si>
  <si>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</si>
  <si>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</si>
  <si>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</si>
  <si>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</si>
  <si>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</si>
  <si>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</si>
  <si>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</si>
  <si>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</si>
  <si>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</si>
  <si>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</si>
  <si>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</si>
  <si>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</si>
  <si>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</si>
  <si>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</si>
  <si>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</si>
  <si>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</si>
  <si>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</si>
  <si>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</si>
  <si>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</si>
  <si>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</si>
  <si>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</si>
  <si>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</si>
  <si>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</si>
  <si>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</si>
  <si>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</si>
  <si>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</si>
  <si>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</si>
  <si>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</si>
  <si>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</si>
  <si>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</si>
  <si>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</si>
  <si>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</si>
  <si>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</si>
  <si>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</si>
  <si>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</si>
  <si>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</si>
  <si>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</si>
  <si>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</si>
  <si>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</si>
  <si>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</si>
  <si>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</si>
  <si>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</si>
  <si>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類似団体と比較して、特に累積欠損金比率、企業債残高対給水収益比率、管路経年化率等の項目において高い評価となっています。
　なお、健全性・効率性については概ね良好ですが、給水収益が減少傾向にある上、施設についても老朽化が進行していることから計画的な更新の実施が必要です。
</t>
    <phoneticPr fontId="4"/>
  </si>
  <si>
    <t xml:space="preserve">①有形固定資産減価償却率・②管路経年化率
　有形固定資産減価償却率および管路経年化率は、類似団体と比較し老朽化度合いは高くはないと言えます。
③管路更新率
　数値は、類似団体と比較し良好ですが、更新ペースを伸ばし、さらに数値を改善することが望ましいです。
</t>
    <phoneticPr fontId="4"/>
  </si>
  <si>
    <t>①経常収支比率
　数値は、100%を超えており最低限の収益性はありますが、今後は、給水収益の減少や減価償却費の増加が想定されるため、注視が必要です。　　
②累積欠損金比率
　累積欠損金は、生じていないため、過度な経営状況の悪化は見られません。
③流動比率
　数値は100％を超えているため、短期的な債務に対する支払能力を有しています。
④企業債残高対給水収益比率
　数値は、類似団体と比較し低いため、流動比率を類似団体より低く抑えることができているものと考えられます。
⑤料金回収率
　数値は、100%を超えており、給水に係る費用を給水収益で賄えていますが、減少傾向にある上、将来の施設更新財源を確保するには十分とは言えません。
⑥給水原価
　数値は、類似団体と比較し低く推移していますが、一定の固定費がある中、有収水量が減少傾向のため、数値は増加傾向となっており注視が必要です。
⑦施設利用率
　数値は、類似団体と比較し良好ですが、有収水量が減少傾向にあるため、施設のダウンサイジングについて検討しているため、将来的な改善を見込んでいます。
⑧有収率
　数値は類似団体と比べ良好であり、適切な漏水対策を講じていると考えられます。　</t>
    <rPh sb="447" eb="449">
      <t>ケントウ</t>
    </rPh>
    <rPh sb="456" eb="459">
      <t>ショウライテキ</t>
    </rPh>
    <rPh sb="460" eb="462">
      <t>カイゼン</t>
    </rPh>
    <rPh sb="463" eb="46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</si>
</sst>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0.86</c:v>
                </c:pt>
                <c:pt idx="1">
                  <c:v>0.91</c:v>
                </c:pt>
                <c:pt idx="2">
                  <c:v>1.1399999999999999</c:v>
                </c:pt>
                <c:pt idx="3">
                  <c:v>0.51</c:v>
                </c:pt>
                <c:pt idx="4">
                  <c:v>0.7</c:v>
                </c:pt>
              </c:numCache>
            </c:numRef>
          </c:val>
          <c:extLst>
            <c:ext xmlns:c16="http://schemas.microsoft.com/office/drawing/2014/chart" uri="{C3380CC4-5D6E-409C-BE32-E72D297353CC}">
              <c16:uniqueId val="{00000000-2ADD-447A-A74E-F321FB2C9C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2ADD-447A-A74E-F321FB2C9C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67.599999999999994</c:v>
                </c:pt>
                <c:pt idx="1">
                  <c:v>66.69</c:v>
                </c:pt>
                <c:pt idx="2">
                  <c:v>67.900000000000006</c:v>
                </c:pt>
                <c:pt idx="3">
                  <c:v>66.709999999999994</c:v>
                </c:pt>
                <c:pt idx="4">
                  <c:v>65.28</c:v>
                </c:pt>
              </c:numCache>
            </c:numRef>
          </c:val>
          <c:extLst>
            <c:ext xmlns:c16="http://schemas.microsoft.com/office/drawing/2014/chart" uri="{C3380CC4-5D6E-409C-BE32-E72D297353CC}">
              <c16:uniqueId val="{00000000-4AB8-462B-A066-E82D7FAB3C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4AB8-462B-A066-E82D7FAB3C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96.21</c:v>
                </c:pt>
                <c:pt idx="1">
                  <c:v>96.68</c:v>
                </c:pt>
                <c:pt idx="2">
                  <c:v>97.42</c:v>
                </c:pt>
                <c:pt idx="3">
                  <c:v>98.12</c:v>
                </c:pt>
                <c:pt idx="4">
                  <c:v>98.2</c:v>
                </c:pt>
              </c:numCache>
            </c:numRef>
          </c:val>
          <c:extLst>
            <c:ext xmlns:c16="http://schemas.microsoft.com/office/drawing/2014/chart" uri="{C3380CC4-5D6E-409C-BE32-E72D297353CC}">
              <c16:uniqueId val="{00000000-F2E7-4FF7-908C-C98CC52B4C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F2E7-4FF7-908C-C98CC52B4C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120.28</c:v>
                </c:pt>
                <c:pt idx="1">
                  <c:v>120.63</c:v>
                </c:pt>
                <c:pt idx="2">
                  <c:v>109.09</c:v>
                </c:pt>
                <c:pt idx="3">
                  <c:v>109.49</c:v>
                </c:pt>
                <c:pt idx="4">
                  <c:v>103.44</c:v>
                </c:pt>
              </c:numCache>
            </c:numRef>
          </c:val>
          <c:extLst>
            <c:ext xmlns:c16="http://schemas.microsoft.com/office/drawing/2014/chart" uri="{C3380CC4-5D6E-409C-BE32-E72D297353CC}">
              <c16:uniqueId val="{00000000-AF33-4233-98D5-BF4515C5CF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AF33-4233-98D5-BF4515C5CF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49.15</c:v>
                </c:pt>
                <c:pt idx="1">
                  <c:v>41.58</c:v>
                </c:pt>
                <c:pt idx="2">
                  <c:v>42.79</c:v>
                </c:pt>
                <c:pt idx="3">
                  <c:v>44.59</c:v>
                </c:pt>
                <c:pt idx="4">
                  <c:v>46.1</c:v>
                </c:pt>
              </c:numCache>
            </c:numRef>
          </c:val>
          <c:extLst>
            <c:ext xmlns:c16="http://schemas.microsoft.com/office/drawing/2014/chart" uri="{C3380CC4-5D6E-409C-BE32-E72D297353CC}">
              <c16:uniqueId val="{00000000-A1A9-4795-999A-D006D305C8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A1A9-4795-999A-D006D305C8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6.12</c:v>
                </c:pt>
                <c:pt idx="1">
                  <c:v>6.84</c:v>
                </c:pt>
                <c:pt idx="2">
                  <c:v>7.69</c:v>
                </c:pt>
                <c:pt idx="3">
                  <c:v>8.39</c:v>
                </c:pt>
                <c:pt idx="4">
                  <c:v>9.15</c:v>
                </c:pt>
              </c:numCache>
            </c:numRef>
          </c:val>
          <c:extLst>
            <c:ext xmlns:c16="http://schemas.microsoft.com/office/drawing/2014/chart" uri="{C3380CC4-5D6E-409C-BE32-E72D297353CC}">
              <c16:uniqueId val="{00000000-1F07-4B76-9197-1C9AC2378E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1F07-4B76-9197-1C9AC2378E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E0-42D5-A47D-EDD9C68AC3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4FE0-42D5-A47D-EDD9C68AC3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326.69</c:v>
                </c:pt>
                <c:pt idx="1">
                  <c:v>374.81</c:v>
                </c:pt>
                <c:pt idx="2">
                  <c:v>496.47</c:v>
                </c:pt>
                <c:pt idx="3">
                  <c:v>473.01</c:v>
                </c:pt>
                <c:pt idx="4">
                  <c:v>564.04999999999995</c:v>
                </c:pt>
              </c:numCache>
            </c:numRef>
          </c:val>
          <c:extLst>
            <c:ext xmlns:c16="http://schemas.microsoft.com/office/drawing/2014/chart" uri="{C3380CC4-5D6E-409C-BE32-E72D297353CC}">
              <c16:uniqueId val="{00000000-AAFF-4D6A-A0DB-3602A42022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AAFF-4D6A-A0DB-3602A42022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177.19</c:v>
                </c:pt>
                <c:pt idx="1">
                  <c:v>174</c:v>
                </c:pt>
                <c:pt idx="2">
                  <c:v>162.68</c:v>
                </c:pt>
                <c:pt idx="3">
                  <c:v>149.41999999999999</c:v>
                </c:pt>
                <c:pt idx="4">
                  <c:v>148.88</c:v>
                </c:pt>
              </c:numCache>
            </c:numRef>
          </c:val>
          <c:extLst>
            <c:ext xmlns:c16="http://schemas.microsoft.com/office/drawing/2014/chart" uri="{C3380CC4-5D6E-409C-BE32-E72D297353CC}">
              <c16:uniqueId val="{00000000-5B6F-4033-9279-E7F49C6528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5B6F-4033-9279-E7F49C6528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121.55</c:v>
                </c:pt>
                <c:pt idx="1">
                  <c:v>128.69</c:v>
                </c:pt>
                <c:pt idx="2">
                  <c:v>109.04</c:v>
                </c:pt>
                <c:pt idx="3">
                  <c:v>108.76</c:v>
                </c:pt>
                <c:pt idx="4">
                  <c:v>101.71</c:v>
                </c:pt>
              </c:numCache>
            </c:numRef>
          </c:val>
          <c:extLst>
            <c:ext xmlns:c16="http://schemas.microsoft.com/office/drawing/2014/chart" uri="{C3380CC4-5D6E-409C-BE32-E72D297353CC}">
              <c16:uniqueId val="{00000000-10BB-4B1B-BC42-B68C63E649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10BB-4B1B-BC42-B68C63E649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122.81</c:v>
                </c:pt>
                <c:pt idx="1">
                  <c:v>115.31</c:v>
                </c:pt>
                <c:pt idx="2">
                  <c:v>131.38</c:v>
                </c:pt>
                <c:pt idx="3">
                  <c:v>132.83000000000001</c:v>
                </c:pt>
                <c:pt idx="4">
                  <c:v>143.33000000000001</c:v>
                </c:pt>
              </c:numCache>
            </c:numRef>
          </c:val>
          <c:extLst>
            <c:ext xmlns:c16="http://schemas.microsoft.com/office/drawing/2014/chart" uri="{C3380CC4-5D6E-409C-BE32-E72D297353CC}">
              <c16:uniqueId val="{00000000-22FC-403D-A8CF-94D505E5DD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22FC-403D-A8CF-94D505E5DD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習志野市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174812</v>
      </c>
      <c r="AM8" s="66"/>
      <c r="AN8" s="66"/>
      <c r="AO8" s="66"/>
      <c r="AP8" s="66"/>
      <c r="AQ8" s="66"/>
      <c r="AR8" s="66"/>
      <c r="AS8" s="66"/>
      <c r="AT8" s="37">
        <f>データ!$S$6</f>
        <v>20.97</v>
      </c>
      <c r="AU8" s="38"/>
      <c r="AV8" s="38"/>
      <c r="AW8" s="38"/>
      <c r="AX8" s="38"/>
      <c r="AY8" s="38"/>
      <c r="AZ8" s="38"/>
      <c r="BA8" s="38"/>
      <c r="BB8" s="55">
        <f>データ!$T$6</f>
        <v>8336.2900000000009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87.49</v>
      </c>
      <c r="J10" s="38"/>
      <c r="K10" s="38"/>
      <c r="L10" s="38"/>
      <c r="M10" s="38"/>
      <c r="N10" s="38"/>
      <c r="O10" s="65"/>
      <c r="P10" s="55">
        <f>データ!$P$6</f>
        <v>99.12</v>
      </c>
      <c r="Q10" s="55"/>
      <c r="R10" s="55"/>
      <c r="S10" s="55"/>
      <c r="T10" s="55"/>
      <c r="U10" s="55"/>
      <c r="V10" s="55"/>
      <c r="W10" s="66">
        <f>データ!$Q$6</f>
        <v>2101</v>
      </c>
      <c r="X10" s="66"/>
      <c r="Y10" s="66"/>
      <c r="Z10" s="66"/>
      <c r="AA10" s="66"/>
      <c r="AB10" s="66"/>
      <c r="AC10" s="66"/>
      <c r="AD10" s="2"/>
      <c r="AE10" s="2"/>
      <c r="AF10" s="2"/>
      <c r="AG10" s="2"/>
      <c r="AH10" s="2"/>
      <c r="AI10" s="2"/>
      <c r="AJ10" s="2"/>
      <c r="AK10" s="2"/>
      <c r="AL10" s="66">
        <f>データ!$U$6</f>
        <v>110659</v>
      </c>
      <c r="AM10" s="66"/>
      <c r="AN10" s="66"/>
      <c r="AO10" s="66"/>
      <c r="AP10" s="66"/>
      <c r="AQ10" s="66"/>
      <c r="AR10" s="66"/>
      <c r="AS10" s="66"/>
      <c r="AT10" s="37">
        <f>データ!$V$6</f>
        <v>12.04</v>
      </c>
      <c r="AU10" s="38"/>
      <c r="AV10" s="38"/>
      <c r="AW10" s="38"/>
      <c r="AX10" s="38"/>
      <c r="AY10" s="38"/>
      <c r="AZ10" s="38"/>
      <c r="BA10" s="38"/>
      <c r="BB10" s="55">
        <f>データ!$W$6</f>
        <v>9190.9500000000007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4ShLzcHBAwpmEuht1qSIAslnKu/UrbGg+gxd//WjmN510J6Qux146PbZSIIERFYUbGF+gnJEaaNYm84H//nqg==" saltValue="aGDlPTbQhbr0kaC5HfnsQ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122165</v>
      </c>
      <c r="D6" s="20">
        <f t="shared" si="3"/>
        <v>46</v>
      </c>
      <c r="E6" s="20">
        <f t="shared" si="3"/>
        <v>1</v>
      </c>
      <c r="F6" s="20">
        <f t="shared" si="3"/>
        <v>0</v>
      </c>
      <c r="G6" s="20">
        <f t="shared" si="3"/>
        <v>1</v>
      </c>
      <c r="H6" s="20" t="str">
        <f t="shared" si="3"/>
        <v>千葉県　習志野市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87.49</v>
      </c>
      <c r="P6" s="21">
        <f t="shared" si="3"/>
        <v>99.12</v>
      </c>
      <c r="Q6" s="21">
        <f t="shared" si="3"/>
        <v>2101</v>
      </c>
      <c r="R6" s="21">
        <f t="shared" si="3"/>
        <v>174812</v>
      </c>
      <c r="S6" s="21">
        <f t="shared" si="3"/>
        <v>20.97</v>
      </c>
      <c r="T6" s="21">
        <f t="shared" si="3"/>
        <v>8336.2900000000009</v>
      </c>
      <c r="U6" s="21">
        <f t="shared" si="3"/>
        <v>110659</v>
      </c>
      <c r="V6" s="21">
        <f t="shared" si="3"/>
        <v>12.04</v>
      </c>
      <c r="W6" s="21">
        <f t="shared" si="3"/>
        <v>9190.9500000000007</v>
      </c>
      <c r="X6" s="22">
        <f>IF(X7="",NA(),X7)</f>
        <v>120.28</v>
      </c>
      <c r="Y6" s="22">
        <f t="shared" ref="Y6:AG6" si="4">IF(Y7="",NA(),Y7)</f>
        <v>120.63</v>
      </c>
      <c r="Z6" s="22">
        <f t="shared" si="4"/>
        <v>109.09</v>
      </c>
      <c r="AA6" s="22">
        <f t="shared" si="4"/>
        <v>109.49</v>
      </c>
      <c r="AB6" s="22">
        <f t="shared" si="4"/>
        <v>103.44</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326.69</v>
      </c>
      <c r="AU6" s="22">
        <f t="shared" ref="AU6:BC6" si="6">IF(AU7="",NA(),AU7)</f>
        <v>374.81</v>
      </c>
      <c r="AV6" s="22">
        <f t="shared" si="6"/>
        <v>496.47</v>
      </c>
      <c r="AW6" s="22">
        <f t="shared" si="6"/>
        <v>473.01</v>
      </c>
      <c r="AX6" s="22">
        <f t="shared" si="6"/>
        <v>564.04999999999995</v>
      </c>
      <c r="AY6" s="22">
        <f t="shared" si="6"/>
        <v>335.6</v>
      </c>
      <c r="AZ6" s="22">
        <f t="shared" si="6"/>
        <v>358.91</v>
      </c>
      <c r="BA6" s="22">
        <f t="shared" si="6"/>
        <v>360.96</v>
      </c>
      <c r="BB6" s="22">
        <f t="shared" si="6"/>
        <v>351.29</v>
      </c>
      <c r="BC6" s="22">
        <f t="shared" si="6"/>
        <v>364.24</v>
      </c>
      <c r="BD6" s="21" t="str">
        <f>IF(BD7="","",IF(BD7="-","【-】","【"&amp;SUBSTITUTE(TEXT(BD7,"#,##0.00"),"-","△")&amp;"】"))</f>
        <v>【252.29】</v>
      </c>
      <c r="BE6" s="22">
        <f>IF(BE7="",NA(),BE7)</f>
        <v>177.19</v>
      </c>
      <c r="BF6" s="22">
        <f t="shared" ref="BF6:BN6" si="7">IF(BF7="",NA(),BF7)</f>
        <v>174</v>
      </c>
      <c r="BG6" s="22">
        <f t="shared" si="7"/>
        <v>162.68</v>
      </c>
      <c r="BH6" s="22">
        <f t="shared" si="7"/>
        <v>149.41999999999999</v>
      </c>
      <c r="BI6" s="22">
        <f t="shared" si="7"/>
        <v>148.88</v>
      </c>
      <c r="BJ6" s="22">
        <f t="shared" si="7"/>
        <v>258.26</v>
      </c>
      <c r="BK6" s="22">
        <f t="shared" si="7"/>
        <v>247.27</v>
      </c>
      <c r="BL6" s="22">
        <f t="shared" si="7"/>
        <v>239.18</v>
      </c>
      <c r="BM6" s="22">
        <f t="shared" si="7"/>
        <v>236.29</v>
      </c>
      <c r="BN6" s="22">
        <f t="shared" si="7"/>
        <v>238.77</v>
      </c>
      <c r="BO6" s="21" t="str">
        <f>IF(BO7="","",IF(BO7="-","【-】","【"&amp;SUBSTITUTE(TEXT(BO7,"#,##0.00"),"-","△")&amp;"】"))</f>
        <v>【268.07】</v>
      </c>
      <c r="BP6" s="22">
        <f>IF(BP7="",NA(),BP7)</f>
        <v>121.55</v>
      </c>
      <c r="BQ6" s="22">
        <f t="shared" ref="BQ6:BY6" si="8">IF(BQ7="",NA(),BQ7)</f>
        <v>128.69</v>
      </c>
      <c r="BR6" s="22">
        <f t="shared" si="8"/>
        <v>109.04</v>
      </c>
      <c r="BS6" s="22">
        <f t="shared" si="8"/>
        <v>108.76</v>
      </c>
      <c r="BT6" s="22">
        <f t="shared" si="8"/>
        <v>101.71</v>
      </c>
      <c r="BU6" s="22">
        <f t="shared" si="8"/>
        <v>106.07</v>
      </c>
      <c r="BV6" s="22">
        <f t="shared" si="8"/>
        <v>105.34</v>
      </c>
      <c r="BW6" s="22">
        <f t="shared" si="8"/>
        <v>101.89</v>
      </c>
      <c r="BX6" s="22">
        <f t="shared" si="8"/>
        <v>104.33</v>
      </c>
      <c r="BY6" s="22">
        <f t="shared" si="8"/>
        <v>98.85</v>
      </c>
      <c r="BZ6" s="21" t="str">
        <f>IF(BZ7="","",IF(BZ7="-","【-】","【"&amp;SUBSTITUTE(TEXT(BZ7,"#,##0.00"),"-","△")&amp;"】"))</f>
        <v>【97.47】</v>
      </c>
      <c r="CA6" s="22">
        <f>IF(CA7="",NA(),CA7)</f>
        <v>122.81</v>
      </c>
      <c r="CB6" s="22">
        <f t="shared" ref="CB6:CJ6" si="9">IF(CB7="",NA(),CB7)</f>
        <v>115.31</v>
      </c>
      <c r="CC6" s="22">
        <f t="shared" si="9"/>
        <v>131.38</v>
      </c>
      <c r="CD6" s="22">
        <f t="shared" si="9"/>
        <v>132.83000000000001</v>
      </c>
      <c r="CE6" s="22">
        <f t="shared" si="9"/>
        <v>143.33000000000001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67.599999999999994</v>
      </c>
      <c r="CM6" s="22">
        <f t="shared" ref="CM6:CU6" si="10">IF(CM7="",NA(),CM7)</f>
        <v>66.69</v>
      </c>
      <c r="CN6" s="22">
        <f t="shared" si="10"/>
        <v>67.900000000000006</v>
      </c>
      <c r="CO6" s="22">
        <f t="shared" si="10"/>
        <v>66.709999999999994</v>
      </c>
      <c r="CP6" s="22">
        <f t="shared" si="10"/>
        <v>65.28</v>
      </c>
      <c r="CQ6" s="22">
        <f t="shared" si="10"/>
        <v>62.83</v>
      </c>
      <c r="CR6" s="22">
        <f t="shared" si="10"/>
        <v>62.05</v>
      </c>
      <c r="CS6" s="22">
        <f t="shared" si="10"/>
        <v>63.23</v>
      </c>
      <c r="CT6" s="22">
        <f t="shared" si="10"/>
        <v>62.59</v>
      </c>
      <c r="CU6" s="22">
        <f t="shared" si="10"/>
        <v>61.81</v>
      </c>
      <c r="CV6" s="21" t="str">
        <f>IF(CV7="","",IF(CV7="-","【-】","【"&amp;SUBSTITUTE(TEXT(CV7,"#,##0.00"),"-","△")&amp;"】"))</f>
        <v>【59.97】</v>
      </c>
      <c r="CW6" s="22">
        <f>IF(CW7="",NA(),CW7)</f>
        <v>96.21</v>
      </c>
      <c r="CX6" s="22">
        <f t="shared" ref="CX6:DF6" si="11">IF(CX7="",NA(),CX7)</f>
        <v>96.68</v>
      </c>
      <c r="CY6" s="22">
        <f t="shared" si="11"/>
        <v>97.42</v>
      </c>
      <c r="CZ6" s="22">
        <f t="shared" si="11"/>
        <v>98.12</v>
      </c>
      <c r="DA6" s="22">
        <f t="shared" si="11"/>
        <v>98.2</v>
      </c>
      <c r="DB6" s="22">
        <f t="shared" si="11"/>
        <v>88.86</v>
      </c>
      <c r="DC6" s="22">
        <f t="shared" si="11"/>
        <v>89.11</v>
      </c>
      <c r="DD6" s="22">
        <f t="shared" si="11"/>
        <v>89.35</v>
      </c>
      <c r="DE6" s="22">
        <f t="shared" si="11"/>
        <v>89.7</v>
      </c>
      <c r="DF6" s="22">
        <f t="shared" si="11"/>
        <v>89.24</v>
      </c>
      <c r="DG6" s="21" t="str">
        <f>IF(DG7="","",IF(DG7="-","【-】","【"&amp;SUBSTITUTE(TEXT(DG7,"#,##0.00"),"-","△")&amp;"】"))</f>
        <v>【89.76】</v>
      </c>
      <c r="DH6" s="22">
        <f>IF(DH7="",NA(),DH7)</f>
        <v>49.15</v>
      </c>
      <c r="DI6" s="22">
        <f t="shared" ref="DI6:DQ6" si="12">IF(DI7="",NA(),DI7)</f>
        <v>41.58</v>
      </c>
      <c r="DJ6" s="22">
        <f t="shared" si="12"/>
        <v>42.79</v>
      </c>
      <c r="DK6" s="22">
        <f t="shared" si="12"/>
        <v>44.59</v>
      </c>
      <c r="DL6" s="22">
        <f t="shared" si="12"/>
        <v>46.1</v>
      </c>
      <c r="DM6" s="22">
        <f t="shared" si="12"/>
        <v>47.89</v>
      </c>
      <c r="DN6" s="22">
        <f t="shared" si="12"/>
        <v>48.69</v>
      </c>
      <c r="DO6" s="22">
        <f t="shared" si="12"/>
        <v>49.62</v>
      </c>
      <c r="DP6" s="22">
        <f t="shared" si="12"/>
        <v>50.5</v>
      </c>
      <c r="DQ6" s="22">
        <f t="shared" si="12"/>
        <v>51.28</v>
      </c>
      <c r="DR6" s="21" t="str">
        <f>IF(DR7="","",IF(DR7="-","【-】","【"&amp;SUBSTITUTE(TEXT(DR7,"#,##0.00"),"-","△")&amp;"】"))</f>
        <v>【51.51】</v>
      </c>
      <c r="DS6" s="22">
        <f>IF(DS7="",NA(),DS7)</f>
        <v>6.12</v>
      </c>
      <c r="DT6" s="22">
        <f t="shared" ref="DT6:EB6" si="13">IF(DT7="",NA(),DT7)</f>
        <v>6.84</v>
      </c>
      <c r="DU6" s="22">
        <f t="shared" si="13"/>
        <v>7.69</v>
      </c>
      <c r="DV6" s="22">
        <f t="shared" si="13"/>
        <v>8.39</v>
      </c>
      <c r="DW6" s="22">
        <f t="shared" si="13"/>
        <v>9.15</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0.86</v>
      </c>
      <c r="EE6" s="22">
        <f t="shared" ref="EE6:EM6" si="14">IF(EE7="",NA(),EE7)</f>
        <v>0.91</v>
      </c>
      <c r="EF6" s="22">
        <f t="shared" si="14"/>
        <v>1.1399999999999999</v>
      </c>
      <c r="EG6" s="22">
        <f t="shared" si="14"/>
        <v>0.51</v>
      </c>
      <c r="EH6" s="22">
        <f t="shared" si="14"/>
        <v>0.7</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122165</v>
      </c>
      <c r="D7" s="24">
        <v>46</v>
      </c>
      <c r="E7" s="24">
        <v>1</v>
      </c>
      <c r="F7" s="24">
        <v>0</v>
      </c>
      <c r="G7" s="24">
        <v>1</v>
      </c>
      <c r="H7" s="24" t="s">
        <v>93</v>
      </c>
      <c r="I7" s="24" t="s">
        <v>94</v>
      </c>
      <c r="J7" s="24" t="s">
        <v>95</v>
      </c>
      <c r="K7" s="24" t="s">
        <v>96</v>
      </c>
      <c r="L7" s="24" t="s">
        <v>97</v>
      </c>
      <c r="M7" s="24" t="s">
        <v>98</v>
      </c>
      <c r="N7" s="25" t="s">
        <v>99</v>
      </c>
      <c r="O7" s="25">
        <v>87.49</v>
      </c>
      <c r="P7" s="25">
        <v>99.12</v>
      </c>
      <c r="Q7" s="25">
        <v>2101</v>
      </c>
      <c r="R7" s="25">
        <v>174812</v>
      </c>
      <c r="S7" s="25">
        <v>20.97</v>
      </c>
      <c r="T7" s="25">
        <v>8336.2900000000009</v>
      </c>
      <c r="U7" s="25">
        <v>110659</v>
      </c>
      <c r="V7" s="25">
        <v>12.04</v>
      </c>
      <c r="W7" s="25">
        <v>9190.9500000000007</v>
      </c>
      <c r="X7" s="25">
        <v>120.28</v>
      </c>
      <c r="Y7" s="25">
        <v>120.63</v>
      </c>
      <c r="Z7" s="25">
        <v>109.09</v>
      </c>
      <c r="AA7" s="25">
        <v>109.49</v>
      </c>
      <c r="AB7" s="25">
        <v>103.44</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326.69</v>
      </c>
      <c r="AU7" s="25">
        <v>374.81</v>
      </c>
      <c r="AV7" s="25">
        <v>496.47</v>
      </c>
      <c r="AW7" s="25">
        <v>473.01</v>
      </c>
      <c r="AX7" s="25">
        <v>564.04999999999995</v>
      </c>
      <c r="AY7" s="25">
        <v>335.6</v>
      </c>
      <c r="AZ7" s="25">
        <v>358.91</v>
      </c>
      <c r="BA7" s="25">
        <v>360.96</v>
      </c>
      <c r="BB7" s="25">
        <v>351.29</v>
      </c>
      <c r="BC7" s="25">
        <v>364.24</v>
      </c>
      <c r="BD7" s="25">
        <v>252.29</v>
      </c>
      <c r="BE7" s="25">
        <v>177.19</v>
      </c>
      <c r="BF7" s="25">
        <v>174</v>
      </c>
      <c r="BG7" s="25">
        <v>162.68</v>
      </c>
      <c r="BH7" s="25">
        <v>149.41999999999999</v>
      </c>
      <c r="BI7" s="25">
        <v>148.88</v>
      </c>
      <c r="BJ7" s="25">
        <v>258.26</v>
      </c>
      <c r="BK7" s="25">
        <v>247.27</v>
      </c>
      <c r="BL7" s="25">
        <v>239.18</v>
      </c>
      <c r="BM7" s="25">
        <v>236.29</v>
      </c>
      <c r="BN7" s="25">
        <v>238.77</v>
      </c>
      <c r="BO7" s="25">
        <v>268.07</v>
      </c>
      <c r="BP7" s="25">
        <v>121.55</v>
      </c>
      <c r="BQ7" s="25">
        <v>128.69</v>
      </c>
      <c r="BR7" s="25">
        <v>109.04</v>
      </c>
      <c r="BS7" s="25">
        <v>108.76</v>
      </c>
      <c r="BT7" s="25">
        <v>101.71</v>
      </c>
      <c r="BU7" s="25">
        <v>106.07</v>
      </c>
      <c r="BV7" s="25">
        <v>105.34</v>
      </c>
      <c r="BW7" s="25">
        <v>101.89</v>
      </c>
      <c r="BX7" s="25">
        <v>104.33</v>
      </c>
      <c r="BY7" s="25">
        <v>98.85</v>
      </c>
      <c r="BZ7" s="25">
        <v>97.47</v>
      </c>
      <c r="CA7" s="25">
        <v>122.81</v>
      </c>
      <c r="CB7" s="25">
        <v>115.31</v>
      </c>
      <c r="CC7" s="25">
        <v>131.38</v>
      </c>
      <c r="CD7" s="25">
        <v>132.83000000000001</v>
      </c>
      <c r="CE7" s="25">
        <v>143.33000000000001</v>
      </c>
      <c r="CF7" s="25">
        <v>159.22</v>
      </c>
      <c r="CG7" s="25">
        <v>159.6</v>
      </c>
      <c r="CH7" s="25">
        <v>156.32</v>
      </c>
      <c r="CI7" s="25">
        <v>157.4</v>
      </c>
      <c r="CJ7" s="25">
        <v>162.61000000000001</v>
      </c>
      <c r="CK7" s="25">
        <v>174.75</v>
      </c>
      <c r="CL7" s="25">
        <v>67.599999999999994</v>
      </c>
      <c r="CM7" s="25">
        <v>66.69</v>
      </c>
      <c r="CN7" s="25">
        <v>67.900000000000006</v>
      </c>
      <c r="CO7" s="25">
        <v>66.709999999999994</v>
      </c>
      <c r="CP7" s="25">
        <v>65.28</v>
      </c>
      <c r="CQ7" s="25">
        <v>62.83</v>
      </c>
      <c r="CR7" s="25">
        <v>62.05</v>
      </c>
      <c r="CS7" s="25">
        <v>63.23</v>
      </c>
      <c r="CT7" s="25">
        <v>62.59</v>
      </c>
      <c r="CU7" s="25">
        <v>61.81</v>
      </c>
      <c r="CV7" s="25">
        <v>59.97</v>
      </c>
      <c r="CW7" s="25">
        <v>96.21</v>
      </c>
      <c r="CX7" s="25">
        <v>96.68</v>
      </c>
      <c r="CY7" s="25">
        <v>97.42</v>
      </c>
      <c r="CZ7" s="25">
        <v>98.12</v>
      </c>
      <c r="DA7" s="25">
        <v>98.2</v>
      </c>
      <c r="DB7" s="25">
        <v>88.86</v>
      </c>
      <c r="DC7" s="25">
        <v>89.11</v>
      </c>
      <c r="DD7" s="25">
        <v>89.35</v>
      </c>
      <c r="DE7" s="25">
        <v>89.7</v>
      </c>
      <c r="DF7" s="25">
        <v>89.24</v>
      </c>
      <c r="DG7" s="25">
        <v>89.76</v>
      </c>
      <c r="DH7" s="25">
        <v>49.15</v>
      </c>
      <c r="DI7" s="25">
        <v>41.58</v>
      </c>
      <c r="DJ7" s="25">
        <v>42.79</v>
      </c>
      <c r="DK7" s="25">
        <v>44.59</v>
      </c>
      <c r="DL7" s="25">
        <v>46.1</v>
      </c>
      <c r="DM7" s="25">
        <v>47.89</v>
      </c>
      <c r="DN7" s="25">
        <v>48.69</v>
      </c>
      <c r="DO7" s="25">
        <v>49.62</v>
      </c>
      <c r="DP7" s="25">
        <v>50.5</v>
      </c>
      <c r="DQ7" s="25">
        <v>51.28</v>
      </c>
      <c r="DR7" s="25">
        <v>51.51</v>
      </c>
      <c r="DS7" s="25">
        <v>6.12</v>
      </c>
      <c r="DT7" s="25">
        <v>6.84</v>
      </c>
      <c r="DU7" s="25">
        <v>7.69</v>
      </c>
      <c r="DV7" s="25">
        <v>8.39</v>
      </c>
      <c r="DW7" s="25">
        <v>9.15</v>
      </c>
      <c r="DX7" s="25">
        <v>16.899999999999999</v>
      </c>
      <c r="DY7" s="25">
        <v>18.260000000000002</v>
      </c>
      <c r="DZ7" s="25">
        <v>19.510000000000002</v>
      </c>
      <c r="EA7" s="25">
        <v>21.19</v>
      </c>
      <c r="EB7" s="25">
        <v>22.64</v>
      </c>
      <c r="EC7" s="25">
        <v>23.75</v>
      </c>
      <c r="ED7" s="25">
        <v>0.86</v>
      </c>
      <c r="EE7" s="25">
        <v>0.91</v>
      </c>
      <c r="EF7" s="25">
        <v>1.1399999999999999</v>
      </c>
      <c r="EG7" s="25">
        <v>0.51</v>
      </c>
      <c r="EH7" s="25">
        <v>0.7</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2024-01-25T09:11:49Z</cp:lastPrinted>
  <dcterms:created xsi:type="dcterms:W3CDTF">2023-12-05T00:51:43Z</dcterms:created>
  <dcterms:modified xsi:type="dcterms:W3CDTF">2024-02-21T04:40:38Z</dcterms:modified>
  <cp:category/>
</cp:coreProperties>
</file>