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4_法適_特定環境\"/>
    </mc:Choice>
  </mc:AlternateContent>
  <xr:revisionPtr revIDLastSave="0" documentId="13_ncr:1_{1FBC60AC-EA04-49DC-A09F-DB7EA846A887}" xr6:coauthVersionLast="47" xr6:coauthVersionMax="47" xr10:uidLastSave="{00000000-0000-0000-0000-000000000000}"/>
  <workbookProtection workbookAlgorithmName="SHA-512" workbookHashValue="ie/1HELNcQQmuBPrDkllMW1E0z0PAh2dchwa8ha6xV4DEMdKBAku9ltDw8ln4+km/oSyOTBbZJRKDGtePM2ACQ==" workbookSaltValue="3790xWyZJsoKBhOMqXa9Sw==" workbookSpinCount="100000" lockStructure="1"/>
  <bookViews>
    <workbookView showHorizontalScroll="0" showVerticalScroll="0" showSheetTabs="0"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I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<sst xmlns="http://schemas.openxmlformats.org/spreadsheetml/2006/main" count="236" uniqueCount="117">
  <si>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</si>
  <si>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</si>
  <si>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</si>
  <si>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</si>
  <si>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</si>
  <si>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</si>
  <si>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</si>
  <si>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</si>
  <si>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</si>
  <si>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</si>
  <si>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</si>
  <si>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</si>
  <si>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</si>
  <si>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</si>
  <si>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</si>
  <si>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</si>
  <si>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</si>
  <si>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</si>
  <si>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</si>
  <si>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</si>
  <si>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</si>
  <si>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</si>
  <si>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</si>
  <si>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</si>
  <si>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</si>
  <si>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</si>
  <si>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</si>
  <si>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</si>
  <si>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</si>
  <si>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</si>
  <si>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</si>
  <si>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</si>
  <si>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</si>
  <si>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</si>
  <si>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</si>
  <si>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</si>
  <si>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</si>
  <si>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</si>
  <si>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</si>
  <si>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</si>
  <si>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</si>
  <si>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</si>
  <si>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</si>
  <si>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</si>
  <si>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</si>
  <si>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</si>
  <si>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</si>
  <si>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</si>
  <si>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</si>
  <si>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</si>
  <si>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</si>
  <si>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</si>
  <si>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</si>
  <si>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</si>
  <si>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</si>
  <si>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</si>
  <si>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</si>
  <si>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</si>
  <si>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</si>
  <si>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</si>
  <si>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</si>
  <si>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</si>
  <si>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</si>
  <si>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</si>
  <si>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</si>
  <si>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</si>
  <si>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</si>
  <si>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</si>
  <si>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</si>
  <si>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</si>
  <si>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</si>
  <si>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</si>
  <si>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</si>
  <si>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</si>
  <si>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</si>
  <si>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</si>
  <si>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</si>
  <si>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</si>
  <si>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</si>
  <si>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</si>
  <si>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</si>
  <si>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</si>
  <si>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</si>
  <si>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</si>
  <si>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</si>
  <si>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</si>
  <si>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</si>
  <si>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</si>
  <si>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</si>
  <si>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</si>
  <si>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</si>
  <si>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</si>
  <si>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</si>
  <si>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</si>
  <si>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</si>
  <si>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</si>
  <si>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</si>
  <si>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</si>
  <si>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</si>
  <si>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</si>
  <si>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</si>
  <si>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</si>
  <si>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</si>
  <si>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</si>
  <si>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</si>
  <si>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</si>
  <si>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</si>
  <si>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</si>
  <si>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</si>
  <si>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</si>
  <si>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</si>
  <si>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</si>
  <si>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</si>
  <si>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</si>
  <si>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法定耐用年数を迎えた管渠は無いが、今後、償却率の増加が見込まれる。
②管渠老朽化率
　現在のところ、法定耐用年数を迎えた管渠はない。
③管渠改善率
　現在のところ、法定耐用年数を迎えた管渠もなく、更新や修繕などの対応もない。</t>
    <rPh sb="27" eb="28">
      <t>ナ</t>
    </rPh>
    <rPh sb="34" eb="37">
      <t>ショウキャクリツ</t>
    </rPh>
    <rPh sb="57" eb="59">
      <t>ゲンザイ</t>
    </rPh>
    <rPh sb="64" eb="70">
      <t>ホウテイタイヨウネンスウ</t>
    </rPh>
    <rPh sb="71" eb="72">
      <t>ムカ</t>
    </rPh>
    <rPh sb="74" eb="76">
      <t>カンキョ</t>
    </rPh>
    <rPh sb="96" eb="102">
      <t>ホウテイタイヨウネンスウ</t>
    </rPh>
    <rPh sb="103" eb="104">
      <t>ムカ</t>
    </rPh>
    <rPh sb="106" eb="108">
      <t>カンキョ</t>
    </rPh>
    <rPh sb="112" eb="114">
      <t>コウシン</t>
    </rPh>
    <rPh sb="115" eb="117">
      <t>シュウゼン</t>
    </rPh>
    <rPh sb="120" eb="122">
      <t>タイオウ</t>
    </rPh>
    <phoneticPr fontId="4"/>
  </si>
  <si>
    <t>　管路等下水道施設の老朽化が進行していくことが予想されるため、下水道事業全体の経営状況を注視し、定期的に事業量の見直しや使用料のあり方等についての検討も図っていく。</t>
    <rPh sb="31" eb="34">
      <t>ゲスイドウ</t>
    </rPh>
    <rPh sb="34" eb="36">
      <t>ジギョウ</t>
    </rPh>
    <rPh sb="36" eb="38">
      <t>ゼンタイ</t>
    </rPh>
    <phoneticPr fontId="4"/>
  </si>
  <si>
    <t>　佐倉市の特定環境保全公共下水道事業（以下、「特環」という。）について、施設は処理場に通じる管渠の一部分で、市内に点在している。
　公共下水道事業（以下、「公共」という。）と特環は、一体の施設であるため、経営を分けておらず、経営状況は公共に準じている。
　経営を分けていないため費用など按分して数値を算出し、経常収支比率が100％となるように数値を調整している。
④企業債残高対事業規模比率
　企業債残高がもともと少ないこともあり全国・類似団体平均と比較し良好な数値を示している。
⑦施設利用率
　当市は処理場を持たない。
⑧水洗化率
　前年度からほぼ横ばいの状況。引き続き、佐倉市上下水道ビジョンに基づき、接続奨励などの実施により水洗化率の向上に努める。</t>
    <rPh sb="1" eb="4">
      <t>サクラシ</t>
    </rPh>
    <rPh sb="5" eb="9">
      <t>トクテイカンキョウ</t>
    </rPh>
    <rPh sb="9" eb="11">
      <t>ホゼン</t>
    </rPh>
    <rPh sb="11" eb="16">
      <t>コウキョウゲスイドウ</t>
    </rPh>
    <rPh sb="16" eb="18">
      <t>ジギョウ</t>
    </rPh>
    <rPh sb="19" eb="21">
      <t>イカ</t>
    </rPh>
    <rPh sb="23" eb="25">
      <t>トッカン</t>
    </rPh>
    <rPh sb="36" eb="38">
      <t>シセツ</t>
    </rPh>
    <rPh sb="39" eb="42">
      <t>ショリジョウ</t>
    </rPh>
    <rPh sb="43" eb="44">
      <t>ツウ</t>
    </rPh>
    <rPh sb="46" eb="48">
      <t>カンキョ</t>
    </rPh>
    <rPh sb="49" eb="52">
      <t>イチブブン</t>
    </rPh>
    <rPh sb="57" eb="59">
      <t>テンザイ</t>
    </rPh>
    <rPh sb="66" eb="68">
      <t>コウキョウ</t>
    </rPh>
    <rPh sb="68" eb="73">
      <t>ゲスイドウジギョウ</t>
    </rPh>
    <rPh sb="74" eb="76">
      <t>イカ</t>
    </rPh>
    <rPh sb="78" eb="80">
      <t>コウキョウ</t>
    </rPh>
    <rPh sb="87" eb="88">
      <t>トク</t>
    </rPh>
    <rPh sb="94" eb="96">
      <t>シセツ</t>
    </rPh>
    <rPh sb="112" eb="114">
      <t>ケイエイ</t>
    </rPh>
    <rPh sb="114" eb="116">
      <t>ジョウキョウ</t>
    </rPh>
    <rPh sb="120" eb="121">
      <t>ジュン</t>
    </rPh>
    <rPh sb="139" eb="141">
      <t>ヒヨウ</t>
    </rPh>
    <rPh sb="143" eb="145">
      <t>アンブン</t>
    </rPh>
    <rPh sb="147" eb="149">
      <t>スウチ</t>
    </rPh>
    <rPh sb="150" eb="152">
      <t>サンシュツ</t>
    </rPh>
    <rPh sb="154" eb="160">
      <t>ケイジョウシュウシヒリツ</t>
    </rPh>
    <rPh sb="174" eb="176">
      <t>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</si>
</sst>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29-4609-A923-F252D7C55A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c:ext xmlns:c16="http://schemas.microsoft.com/office/drawing/2014/chart" uri="{C3380CC4-5D6E-409C-BE32-E72D297353CC}">
              <c16:uniqueId val="{00000001-4829-4609-A923-F252D7C55A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FC-49E9-91F7-85B2C47214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c:ext xmlns:c16="http://schemas.microsoft.com/office/drawing/2014/chart" uri="{C3380CC4-5D6E-409C-BE32-E72D297353CC}">
              <c16:uniqueId val="{00000001-18FC-49E9-91F7-85B2C47214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59.09</c:v>
                </c:pt>
                <c:pt idx="1">
                  <c:v>58.9</c:v>
                </c:pt>
                <c:pt idx="2">
                  <c:v>62.97</c:v>
                </c:pt>
                <c:pt idx="3">
                  <c:v>63.78</c:v>
                </c:pt>
                <c:pt idx="4">
                  <c:v>63.62</c:v>
                </c:pt>
              </c:numCache>
            </c:numRef>
          </c:val>
          <c:extLst>
            <c:ext xmlns:c16="http://schemas.microsoft.com/office/drawing/2014/chart" uri="{C3380CC4-5D6E-409C-BE32-E72D297353CC}">
              <c16:uniqueId val="{00000000-3E81-4E7F-A00F-68F027F9EC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c:ext xmlns:c16="http://schemas.microsoft.com/office/drawing/2014/chart" uri="{C3380CC4-5D6E-409C-BE32-E72D297353CC}">
              <c16:uniqueId val="{00000001-3E81-4E7F-A00F-68F027F9EC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100.05</c:v>
                </c:pt>
                <c:pt idx="1">
                  <c:v>100</c:v>
                </c:pt>
                <c:pt idx="2">
                  <c:v>100</c:v>
                </c:pt>
                <c:pt idx="3">
                  <c:v>100</c:v>
                </c:pt>
                <c:pt idx="4">
                  <c:v>100</c:v>
                </c:pt>
              </c:numCache>
            </c:numRef>
          </c:val>
          <c:extLst>
            <c:ext xmlns:c16="http://schemas.microsoft.com/office/drawing/2014/chart" uri="{C3380CC4-5D6E-409C-BE32-E72D297353CC}">
              <c16:uniqueId val="{00000000-C349-437F-8D7E-F6C95094B5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102.7</c:v>
                </c:pt>
                <c:pt idx="3">
                  <c:v>104.11</c:v>
                </c:pt>
                <c:pt idx="4">
                  <c:v>101.98</c:v>
                </c:pt>
              </c:numCache>
            </c:numRef>
          </c:val>
          <c:smooth val="0"/>
          <c:extLst>
            <c:ext xmlns:c16="http://schemas.microsoft.com/office/drawing/2014/chart" uri="{C3380CC4-5D6E-409C-BE32-E72D297353CC}">
              <c16:uniqueId val="{00000001-C349-437F-8D7E-F6C95094B5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13.84</c:v>
                </c:pt>
                <c:pt idx="1">
                  <c:v>16.59</c:v>
                </c:pt>
                <c:pt idx="2">
                  <c:v>19.16</c:v>
                </c:pt>
                <c:pt idx="3">
                  <c:v>21.82</c:v>
                </c:pt>
                <c:pt idx="4">
                  <c:v>24.5</c:v>
                </c:pt>
              </c:numCache>
            </c:numRef>
          </c:val>
          <c:extLst>
            <c:ext xmlns:c16="http://schemas.microsoft.com/office/drawing/2014/chart" uri="{C3380CC4-5D6E-409C-BE32-E72D297353CC}">
              <c16:uniqueId val="{00000000-C79B-4D34-BA13-690C90083F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29.24</c:v>
                </c:pt>
                <c:pt idx="3">
                  <c:v>31.73</c:v>
                </c:pt>
                <c:pt idx="4">
                  <c:v>32.57</c:v>
                </c:pt>
              </c:numCache>
            </c:numRef>
          </c:val>
          <c:smooth val="0"/>
          <c:extLst>
            <c:ext xmlns:c16="http://schemas.microsoft.com/office/drawing/2014/chart" uri="{C3380CC4-5D6E-409C-BE32-E72D297353CC}">
              <c16:uniqueId val="{00000001-C79B-4D34-BA13-690C90083F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14-48B6-B669-C36CED6243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formatCode="#,##0.00;&quot;△&quot;#,##0.00">
                  <c:v>0</c:v>
                </c:pt>
                <c:pt idx="3" formatCode="#,##0.00;&quot;△&quot;#,##0.00">
                  <c:v>0</c:v>
                </c:pt>
                <c:pt idx="4">
                  <c:v>0.04</c:v>
                </c:pt>
              </c:numCache>
            </c:numRef>
          </c:val>
          <c:smooth val="0"/>
          <c:extLst>
            <c:ext xmlns:c16="http://schemas.microsoft.com/office/drawing/2014/chart" uri="{C3380CC4-5D6E-409C-BE32-E72D297353CC}">
              <c16:uniqueId val="{00000001-7614-48B6-B669-C36CED6243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3A-4FC4-B46F-1AF803C65D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48.2</c:v>
                </c:pt>
                <c:pt idx="3">
                  <c:v>46.91</c:v>
                </c:pt>
                <c:pt idx="4">
                  <c:v>52.27</c:v>
                </c:pt>
              </c:numCache>
            </c:numRef>
          </c:val>
          <c:smooth val="0"/>
          <c:extLst>
            <c:ext xmlns:c16="http://schemas.microsoft.com/office/drawing/2014/chart" uri="{C3380CC4-5D6E-409C-BE32-E72D297353CC}">
              <c16:uniqueId val="{00000001-A33A-4FC4-B46F-1AF803C65D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84.51</c:v>
                </c:pt>
                <c:pt idx="1">
                  <c:v>92.36</c:v>
                </c:pt>
                <c:pt idx="2">
                  <c:v>86.99</c:v>
                </c:pt>
                <c:pt idx="3">
                  <c:v>45.04</c:v>
                </c:pt>
                <c:pt idx="4">
                  <c:v>56.35</c:v>
                </c:pt>
              </c:numCache>
            </c:numRef>
          </c:val>
          <c:extLst>
            <c:ext xmlns:c16="http://schemas.microsoft.com/office/drawing/2014/chart" uri="{C3380CC4-5D6E-409C-BE32-E72D297353CC}">
              <c16:uniqueId val="{00000000-DC42-48AC-9A46-BA7379716A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46.85</c:v>
                </c:pt>
                <c:pt idx="3">
                  <c:v>44.35</c:v>
                </c:pt>
                <c:pt idx="4">
                  <c:v>41.51</c:v>
                </c:pt>
              </c:numCache>
            </c:numRef>
          </c:val>
          <c:smooth val="0"/>
          <c:extLst>
            <c:ext xmlns:c16="http://schemas.microsoft.com/office/drawing/2014/chart" uri="{C3380CC4-5D6E-409C-BE32-E72D297353CC}">
              <c16:uniqueId val="{00000001-DC42-48AC-9A46-BA7379716A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436.51</c:v>
                </c:pt>
                <c:pt idx="1">
                  <c:v>396.4</c:v>
                </c:pt>
                <c:pt idx="2">
                  <c:v>375.31</c:v>
                </c:pt>
                <c:pt idx="3">
                  <c:v>335.42</c:v>
                </c:pt>
                <c:pt idx="4">
                  <c:v>304.68</c:v>
                </c:pt>
              </c:numCache>
            </c:numRef>
          </c:val>
          <c:extLst>
            <c:ext xmlns:c16="http://schemas.microsoft.com/office/drawing/2014/chart" uri="{C3380CC4-5D6E-409C-BE32-E72D297353CC}">
              <c16:uniqueId val="{00000000-8CDC-438C-9C99-29752C1DFA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c:ext xmlns:c16="http://schemas.microsoft.com/office/drawing/2014/chart" uri="{C3380CC4-5D6E-409C-BE32-E72D297353CC}">
              <c16:uniqueId val="{00000001-8CDC-438C-9C99-29752C1DFA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100.6</c:v>
                </c:pt>
                <c:pt idx="1">
                  <c:v>100.18</c:v>
                </c:pt>
                <c:pt idx="2">
                  <c:v>100.05</c:v>
                </c:pt>
                <c:pt idx="3">
                  <c:v>99.92</c:v>
                </c:pt>
                <c:pt idx="4">
                  <c:v>99.87</c:v>
                </c:pt>
              </c:numCache>
            </c:numRef>
          </c:val>
          <c:extLst>
            <c:ext xmlns:c16="http://schemas.microsoft.com/office/drawing/2014/chart" uri="{C3380CC4-5D6E-409C-BE32-E72D297353CC}">
              <c16:uniqueId val="{00000000-43C9-4464-A724-8A36C82A36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c:ext xmlns:c16="http://schemas.microsoft.com/office/drawing/2014/chart" uri="{C3380CC4-5D6E-409C-BE32-E72D297353CC}">
              <c16:uniqueId val="{00000001-43C9-4464-A724-8A36C82A36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258.93</c:v>
                </c:pt>
                <c:pt idx="1">
                  <c:v>244.23</c:v>
                </c:pt>
                <c:pt idx="2">
                  <c:v>218.68</c:v>
                </c:pt>
                <c:pt idx="3">
                  <c:v>205.59</c:v>
                </c:pt>
                <c:pt idx="4">
                  <c:v>187.98</c:v>
                </c:pt>
              </c:numCache>
            </c:numRef>
          </c:val>
          <c:extLst>
            <c:ext xmlns:c16="http://schemas.microsoft.com/office/drawing/2014/chart" uri="{C3380CC4-5D6E-409C-BE32-E72D297353CC}">
              <c16:uniqueId val="{00000000-5878-4FED-9DF5-64433674CA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c:ext xmlns:c16="http://schemas.microsoft.com/office/drawing/2014/chart" uri="{C3380CC4-5D6E-409C-BE32-E72D297353CC}">
              <c16:uniqueId val="{00000001-5878-4FED-9DF5-64433674CA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佐倉市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自治体職員</v>
      </c>
      <c r="AE8" s="66"/>
      <c r="AF8" s="66"/>
      <c r="AG8" s="66"/>
      <c r="AH8" s="66"/>
      <c r="AI8" s="66"/>
      <c r="AJ8" s="66"/>
      <c r="AK8" s="3"/>
      <c r="AL8" s="45">
        <f>データ!S6</f>
        <v>171460</v>
      </c>
      <c r="AM8" s="45"/>
      <c r="AN8" s="45"/>
      <c r="AO8" s="45"/>
      <c r="AP8" s="45"/>
      <c r="AQ8" s="45"/>
      <c r="AR8" s="45"/>
      <c r="AS8" s="45"/>
      <c r="AT8" s="46">
        <f>データ!T6</f>
        <v>103.69</v>
      </c>
      <c r="AU8" s="46"/>
      <c r="AV8" s="46"/>
      <c r="AW8" s="46"/>
      <c r="AX8" s="46"/>
      <c r="AY8" s="46"/>
      <c r="AZ8" s="46"/>
      <c r="BA8" s="46"/>
      <c r="BB8" s="46">
        <f>データ!U6</f>
        <v>1653.58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90.75</v>
      </c>
      <c r="J10" s="46"/>
      <c r="K10" s="46"/>
      <c r="L10" s="46"/>
      <c r="M10" s="46"/>
      <c r="N10" s="46"/>
      <c r="O10" s="46"/>
      <c r="P10" s="46">
        <f>データ!P6</f>
        <v>0.84</v>
      </c>
      <c r="Q10" s="46"/>
      <c r="R10" s="46"/>
      <c r="S10" s="46"/>
      <c r="T10" s="46"/>
      <c r="U10" s="46"/>
      <c r="V10" s="46"/>
      <c r="W10" s="46">
        <f>データ!Q6</f>
        <v>82.37</v>
      </c>
      <c r="X10" s="46"/>
      <c r="Y10" s="46"/>
      <c r="Z10" s="46"/>
      <c r="AA10" s="46"/>
      <c r="AB10" s="46"/>
      <c r="AC10" s="46"/>
      <c r="AD10" s="45">
        <f>データ!R6</f>
        <v>2472</v>
      </c>
      <c r="AE10" s="45"/>
      <c r="AF10" s="45"/>
      <c r="AG10" s="45"/>
      <c r="AH10" s="45"/>
      <c r="AI10" s="45"/>
      <c r="AJ10" s="45"/>
      <c r="AK10" s="2"/>
      <c r="AL10" s="45">
        <f>データ!V6</f>
        <v>1443</v>
      </c>
      <c r="AM10" s="45"/>
      <c r="AN10" s="45"/>
      <c r="AO10" s="45"/>
      <c r="AP10" s="45"/>
      <c r="AQ10" s="45"/>
      <c r="AR10" s="45"/>
      <c r="AS10" s="45"/>
      <c r="AT10" s="46">
        <f>データ!W6</f>
        <v>0.52</v>
      </c>
      <c r="AU10" s="46"/>
      <c r="AV10" s="46"/>
      <c r="AW10" s="46"/>
      <c r="AX10" s="46"/>
      <c r="AY10" s="46"/>
      <c r="AZ10" s="46"/>
      <c r="BA10" s="46"/>
      <c r="BB10" s="46">
        <f>データ!X6</f>
        <v>2775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rFhcDatcow/L/hppfCfxxnezthIH+I5mybEtX62QWUPkzAhNG8CjKMPGFXVdiTOJ/QraaLo7TnAeP13BNWQSmg==" saltValue="UntsKaO98pfmICYl4Oif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122122</v>
      </c>
      <c r="D6" s="19">
        <f t="shared" si="3"/>
        <v>46</v>
      </c>
      <c r="E6" s="19">
        <f t="shared" si="3"/>
        <v>17</v>
      </c>
      <c r="F6" s="19">
        <f t="shared" si="3"/>
        <v>4</v>
      </c>
      <c r="G6" s="19">
        <f t="shared" si="3"/>
        <v>0</v>
      </c>
      <c r="H6" s="19" t="str">
        <f t="shared" si="3"/>
        <v>千葉県　佐倉市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90.75</v>
      </c>
      <c r="P6" s="20">
        <f t="shared" si="3"/>
        <v>0.84</v>
      </c>
      <c r="Q6" s="20">
        <f t="shared" si="3"/>
        <v>82.37</v>
      </c>
      <c r="R6" s="20">
        <f t="shared" si="3"/>
        <v>2472</v>
      </c>
      <c r="S6" s="20">
        <f t="shared" si="3"/>
        <v>171460</v>
      </c>
      <c r="T6" s="20">
        <f t="shared" si="3"/>
        <v>103.69</v>
      </c>
      <c r="U6" s="20">
        <f t="shared" si="3"/>
        <v>1653.58</v>
      </c>
      <c r="V6" s="20">
        <f t="shared" si="3"/>
        <v>1443</v>
      </c>
      <c r="W6" s="20">
        <f t="shared" si="3"/>
        <v>0.52</v>
      </c>
      <c r="X6" s="20">
        <f t="shared" si="3"/>
        <v>2775</v>
      </c>
      <c r="Y6" s="21">
        <f>IF(Y7="",NA(),Y7)</f>
        <v>100.05</v>
      </c>
      <c r="Z6" s="21">
        <f t="shared" ref="Z6:AH6" si="4">IF(Z7="",NA(),Z7)</f>
        <v>100</v>
      </c>
      <c r="AA6" s="21">
        <f t="shared" si="4"/>
        <v>100</v>
      </c>
      <c r="AB6" s="21">
        <f t="shared" si="4"/>
        <v>100</v>
      </c>
      <c r="AC6" s="21">
        <f t="shared" si="4"/>
        <v>100</v>
      </c>
      <c r="AD6" s="21">
        <f t="shared" si="4"/>
        <v>101.72</v>
      </c>
      <c r="AE6" s="21">
        <f t="shared" si="4"/>
        <v>102.73</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48.2</v>
      </c>
      <c r="AR6" s="21">
        <f t="shared" si="5"/>
        <v>46.91</v>
      </c>
      <c r="AS6" s="21">
        <f t="shared" si="5"/>
        <v>52.27</v>
      </c>
      <c r="AT6" s="20" t="str">
        <f>IF(AT7="","",IF(AT7="-","【-】","【"&amp;SUBSTITUTE(TEXT(AT7,"#,##0.00"),"-","△")&amp;"】"))</f>
        <v>【65.93】</v>
      </c>
      <c r="AU6" s="21">
        <f>IF(AU7="",NA(),AU7)</f>
        <v>84.51</v>
      </c>
      <c r="AV6" s="21">
        <f t="shared" ref="AV6:BD6" si="6">IF(AV7="",NA(),AV7)</f>
        <v>92.36</v>
      </c>
      <c r="AW6" s="21">
        <f t="shared" si="6"/>
        <v>86.99</v>
      </c>
      <c r="AX6" s="21">
        <f t="shared" si="6"/>
        <v>45.04</v>
      </c>
      <c r="AY6" s="21">
        <f t="shared" si="6"/>
        <v>56.35</v>
      </c>
      <c r="AZ6" s="21">
        <f t="shared" si="6"/>
        <v>49.18</v>
      </c>
      <c r="BA6" s="21">
        <f t="shared" si="6"/>
        <v>47.72</v>
      </c>
      <c r="BB6" s="21">
        <f t="shared" si="6"/>
        <v>46.85</v>
      </c>
      <c r="BC6" s="21">
        <f t="shared" si="6"/>
        <v>44.35</v>
      </c>
      <c r="BD6" s="21">
        <f t="shared" si="6"/>
        <v>41.51</v>
      </c>
      <c r="BE6" s="20" t="str">
        <f>IF(BE7="","",IF(BE7="-","【-】","【"&amp;SUBSTITUTE(TEXT(BE7,"#,##0.00"),"-","△")&amp;"】"))</f>
        <v>【44.25】</v>
      </c>
      <c r="BF6" s="21">
        <f>IF(BF7="",NA(),BF7)</f>
        <v>436.51</v>
      </c>
      <c r="BG6" s="21">
        <f t="shared" ref="BG6:BO6" si="7">IF(BG7="",NA(),BG7)</f>
        <v>396.4</v>
      </c>
      <c r="BH6" s="21">
        <f t="shared" si="7"/>
        <v>375.31</v>
      </c>
      <c r="BI6" s="21">
        <f t="shared" si="7"/>
        <v>335.42</v>
      </c>
      <c r="BJ6" s="21">
        <f t="shared" si="7"/>
        <v>304.68</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100.6</v>
      </c>
      <c r="BR6" s="21">
        <f t="shared" ref="BR6:BZ6" si="8">IF(BR7="",NA(),BR7)</f>
        <v>100.18</v>
      </c>
      <c r="BS6" s="21">
        <f t="shared" si="8"/>
        <v>100.05</v>
      </c>
      <c r="BT6" s="21">
        <f t="shared" si="8"/>
        <v>99.92</v>
      </c>
      <c r="BU6" s="21">
        <f t="shared" si="8"/>
        <v>99.87</v>
      </c>
      <c r="BV6" s="21">
        <f t="shared" si="8"/>
        <v>72.260000000000005</v>
      </c>
      <c r="BW6" s="21">
        <f t="shared" si="8"/>
        <v>71.84</v>
      </c>
      <c r="BX6" s="21">
        <f t="shared" si="8"/>
        <v>82.88</v>
      </c>
      <c r="BY6" s="21">
        <f t="shared" si="8"/>
        <v>82.53</v>
      </c>
      <c r="BZ6" s="21">
        <f t="shared" si="8"/>
        <v>81.81</v>
      </c>
      <c r="CA6" s="20" t="str">
        <f>IF(CA7="","",IF(CA7="-","【-】","【"&amp;SUBSTITUTE(TEXT(CA7,"#,##0.00"),"-","△")&amp;"】"))</f>
        <v>【73.78】</v>
      </c>
      <c r="CB6" s="21">
        <f>IF(CB7="",NA(),CB7)</f>
        <v>258.93</v>
      </c>
      <c r="CC6" s="21">
        <f t="shared" ref="CC6:CK6" si="9">IF(CC7="",NA(),CC7)</f>
        <v>244.23</v>
      </c>
      <c r="CD6" s="21">
        <f t="shared" si="9"/>
        <v>218.68</v>
      </c>
      <c r="CE6" s="21">
        <f t="shared" si="9"/>
        <v>205.59</v>
      </c>
      <c r="CF6" s="21">
        <f t="shared" si="9"/>
        <v>187.98</v>
      </c>
      <c r="CG6" s="21">
        <f t="shared" si="9"/>
        <v>230.02</v>
      </c>
      <c r="CH6" s="21">
        <f t="shared" si="9"/>
        <v>228.47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45.87</v>
      </c>
      <c r="CU6" s="21">
        <f t="shared" si="10"/>
        <v>44.24</v>
      </c>
      <c r="CV6" s="21">
        <f t="shared" si="10"/>
        <v>45.3</v>
      </c>
      <c r="CW6" s="20" t="str">
        <f>IF(CW7="","",IF(CW7="-","【-】","【"&amp;SUBSTITUTE(TEXT(CW7,"#,##0.00"),"-","△")&amp;"】"))</f>
        <v>【42.22】</v>
      </c>
      <c r="CX6" s="21">
        <f>IF(CX7="",NA(),CX7)</f>
        <v>59.09</v>
      </c>
      <c r="CY6" s="21">
        <f t="shared" ref="CY6:DG6" si="11">IF(CY7="",NA(),CY7)</f>
        <v>58.9</v>
      </c>
      <c r="CZ6" s="21">
        <f t="shared" si="11"/>
        <v>62.97</v>
      </c>
      <c r="DA6" s="21">
        <f t="shared" si="11"/>
        <v>63.78</v>
      </c>
      <c r="DB6" s="21">
        <f t="shared" si="11"/>
        <v>63.62</v>
      </c>
      <c r="DC6" s="21">
        <f t="shared" si="11"/>
        <v>83.32</v>
      </c>
      <c r="DD6" s="21">
        <f t="shared" si="11"/>
        <v>83.75</v>
      </c>
      <c r="DE6" s="21">
        <f t="shared" si="11"/>
        <v>87.65</v>
      </c>
      <c r="DF6" s="21">
        <f t="shared" si="11"/>
        <v>88.15</v>
      </c>
      <c r="DG6" s="21">
        <f t="shared" si="11"/>
        <v>88.37</v>
      </c>
      <c r="DH6" s="20" t="str">
        <f>IF(DH7="","",IF(DH7="-","【-】","【"&amp;SUBSTITUTE(TEXT(DH7,"#,##0.00"),"-","△")&amp;"】"))</f>
        <v>【85.67】</v>
      </c>
      <c r="DI6" s="21">
        <f>IF(DI7="",NA(),DI7)</f>
        <v>13.84</v>
      </c>
      <c r="DJ6" s="21">
        <f t="shared" ref="DJ6:DR6" si="12">IF(DJ7="",NA(),DJ7)</f>
        <v>16.59</v>
      </c>
      <c r="DK6" s="21">
        <f t="shared" si="12"/>
        <v>19.16</v>
      </c>
      <c r="DL6" s="21">
        <f t="shared" si="12"/>
        <v>21.82</v>
      </c>
      <c r="DM6" s="21">
        <f t="shared" si="12"/>
        <v>24.5</v>
      </c>
      <c r="DN6" s="21">
        <f t="shared" si="12"/>
        <v>24.68</v>
      </c>
      <c r="DO6" s="21">
        <f t="shared" si="12"/>
        <v>24.68</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0.06</v>
      </c>
      <c r="EM6" s="21">
        <f t="shared" si="14"/>
        <v>0.27</v>
      </c>
      <c r="EN6" s="21">
        <f t="shared" si="14"/>
        <v>0.22</v>
      </c>
      <c r="EO6" s="20" t="str">
        <f>IF(EO7="","",IF(EO7="-","【-】","【"&amp;SUBSTITUTE(TEXT(EO7,"#,##0.00"),"-","△")&amp;"】"))</f>
        <v>【0.13】</v>
      </c>
    </row>
    <row r="7" spans="1:148" s="22" customFormat="1" x14ac:dyDescent="0.15">
      <c r="A7" s="14"/>
      <c r="B7" s="23">
        <v>2022</v>
      </c>
      <c r="C7" s="23">
        <v>122122</v>
      </c>
      <c r="D7" s="23">
        <v>46</v>
      </c>
      <c r="E7" s="23">
        <v>17</v>
      </c>
      <c r="F7" s="23">
        <v>4</v>
      </c>
      <c r="G7" s="23">
        <v>0</v>
      </c>
      <c r="H7" s="23" t="s">
        <v>96</v>
      </c>
      <c r="I7" s="23" t="s">
        <v>97</v>
      </c>
      <c r="J7" s="23" t="s">
        <v>98</v>
      </c>
      <c r="K7" s="23" t="s">
        <v>99</v>
      </c>
      <c r="L7" s="23" t="s">
        <v>100</v>
      </c>
      <c r="M7" s="23" t="s">
        <v>101</v>
      </c>
      <c r="N7" s="24" t="s">
        <v>102</v>
      </c>
      <c r="O7" s="24">
        <v>90.75</v>
      </c>
      <c r="P7" s="24">
        <v>0.84</v>
      </c>
      <c r="Q7" s="24">
        <v>82.37</v>
      </c>
      <c r="R7" s="24">
        <v>2472</v>
      </c>
      <c r="S7" s="24">
        <v>171460</v>
      </c>
      <c r="T7" s="24">
        <v>103.69</v>
      </c>
      <c r="U7" s="24">
        <v>1653.58</v>
      </c>
      <c r="V7" s="24">
        <v>1443</v>
      </c>
      <c r="W7" s="24">
        <v>0.52</v>
      </c>
      <c r="X7" s="24">
        <v>2775</v>
      </c>
      <c r="Y7" s="24">
        <v>100.05</v>
      </c>
      <c r="Z7" s="24">
        <v>100</v>
      </c>
      <c r="AA7" s="24">
        <v>100</v>
      </c>
      <c r="AB7" s="24">
        <v>100</v>
      </c>
      <c r="AC7" s="24">
        <v>100</v>
      </c>
      <c r="AD7" s="24">
        <v>101.72</v>
      </c>
      <c r="AE7" s="24">
        <v>102.73</v>
      </c>
      <c r="AF7" s="24">
        <v>102.7</v>
      </c>
      <c r="AG7" s="24">
        <v>104.11</v>
      </c>
      <c r="AH7" s="24">
        <v>101.98</v>
      </c>
      <c r="AI7" s="24">
        <v>104.54</v>
      </c>
      <c r="AJ7" s="24">
        <v>0</v>
      </c>
      <c r="AK7" s="24">
        <v>0</v>
      </c>
      <c r="AL7" s="24">
        <v>0</v>
      </c>
      <c r="AM7" s="24">
        <v>0</v>
      </c>
      <c r="AN7" s="24">
        <v>0</v>
      </c>
      <c r="AO7" s="24">
        <v>112.88</v>
      </c>
      <c r="AP7" s="24">
        <v>94.97</v>
      </c>
      <c r="AQ7" s="24">
        <v>48.2</v>
      </c>
      <c r="AR7" s="24">
        <v>46.91</v>
      </c>
      <c r="AS7" s="24">
        <v>52.27</v>
      </c>
      <c r="AT7" s="24">
        <v>65.930000000000007</v>
      </c>
      <c r="AU7" s="24">
        <v>84.51</v>
      </c>
      <c r="AV7" s="24">
        <v>92.36</v>
      </c>
      <c r="AW7" s="24">
        <v>86.99</v>
      </c>
      <c r="AX7" s="24">
        <v>45.04</v>
      </c>
      <c r="AY7" s="24">
        <v>56.35</v>
      </c>
      <c r="AZ7" s="24">
        <v>49.18</v>
      </c>
      <c r="BA7" s="24">
        <v>47.72</v>
      </c>
      <c r="BB7" s="24">
        <v>46.85</v>
      </c>
      <c r="BC7" s="24">
        <v>44.35</v>
      </c>
      <c r="BD7" s="24">
        <v>41.51</v>
      </c>
      <c r="BE7" s="24">
        <v>44.25</v>
      </c>
      <c r="BF7" s="24">
        <v>436.51</v>
      </c>
      <c r="BG7" s="24">
        <v>396.4</v>
      </c>
      <c r="BH7" s="24">
        <v>375.31</v>
      </c>
      <c r="BI7" s="24">
        <v>335.42</v>
      </c>
      <c r="BJ7" s="24">
        <v>304.68</v>
      </c>
      <c r="BK7" s="24">
        <v>1194.1500000000001</v>
      </c>
      <c r="BL7" s="24">
        <v>1206.79</v>
      </c>
      <c r="BM7" s="24">
        <v>1268.6300000000001</v>
      </c>
      <c r="BN7" s="24">
        <v>1283.69</v>
      </c>
      <c r="BO7" s="24">
        <v>1160.22</v>
      </c>
      <c r="BP7" s="24">
        <v>1182.1099999999999</v>
      </c>
      <c r="BQ7" s="24">
        <v>100.6</v>
      </c>
      <c r="BR7" s="24">
        <v>100.18</v>
      </c>
      <c r="BS7" s="24">
        <v>100.05</v>
      </c>
      <c r="BT7" s="24">
        <v>99.92</v>
      </c>
      <c r="BU7" s="24">
        <v>99.87</v>
      </c>
      <c r="BV7" s="24">
        <v>72.260000000000005</v>
      </c>
      <c r="BW7" s="24">
        <v>71.84</v>
      </c>
      <c r="BX7" s="24">
        <v>82.88</v>
      </c>
      <c r="BY7" s="24">
        <v>82.53</v>
      </c>
      <c r="BZ7" s="24">
        <v>81.81</v>
      </c>
      <c r="CA7" s="24">
        <v>73.78</v>
      </c>
      <c r="CB7" s="24">
        <v>258.93</v>
      </c>
      <c r="CC7" s="24">
        <v>244.23</v>
      </c>
      <c r="CD7" s="24">
        <v>218.68</v>
      </c>
      <c r="CE7" s="24">
        <v>205.59</v>
      </c>
      <c r="CF7" s="24">
        <v>187.98</v>
      </c>
      <c r="CG7" s="24">
        <v>230.02</v>
      </c>
      <c r="CH7" s="24">
        <v>228.47</v>
      </c>
      <c r="CI7" s="24">
        <v>187.76</v>
      </c>
      <c r="CJ7" s="24">
        <v>190.48</v>
      </c>
      <c r="CK7" s="24">
        <v>193.59</v>
      </c>
      <c r="CL7" s="24">
        <v>220.62</v>
      </c>
      <c r="CM7" s="24" t="s">
        <v>102</v>
      </c>
      <c r="CN7" s="24" t="s">
        <v>102</v>
      </c>
      <c r="CO7" s="24" t="s">
        <v>102</v>
      </c>
      <c r="CP7" s="24" t="s">
        <v>102</v>
      </c>
      <c r="CQ7" s="24" t="s">
        <v>102</v>
      </c>
      <c r="CR7" s="24">
        <v>42.56</v>
      </c>
      <c r="CS7" s="24">
        <v>42.47</v>
      </c>
      <c r="CT7" s="24">
        <v>45.87</v>
      </c>
      <c r="CU7" s="24">
        <v>44.24</v>
      </c>
      <c r="CV7" s="24">
        <v>45.3</v>
      </c>
      <c r="CW7" s="24">
        <v>42.22</v>
      </c>
      <c r="CX7" s="24">
        <v>59.09</v>
      </c>
      <c r="CY7" s="24">
        <v>58.9</v>
      </c>
      <c r="CZ7" s="24">
        <v>62.97</v>
      </c>
      <c r="DA7" s="24">
        <v>63.78</v>
      </c>
      <c r="DB7" s="24">
        <v>63.62</v>
      </c>
      <c r="DC7" s="24">
        <v>83.32</v>
      </c>
      <c r="DD7" s="24">
        <v>83.75</v>
      </c>
      <c r="DE7" s="24">
        <v>87.65</v>
      </c>
      <c r="DF7" s="24">
        <v>88.15</v>
      </c>
      <c r="DG7" s="24">
        <v>88.37</v>
      </c>
      <c r="DH7" s="24">
        <v>85.67</v>
      </c>
      <c r="DI7" s="24">
        <v>13.84</v>
      </c>
      <c r="DJ7" s="24">
        <v>16.59</v>
      </c>
      <c r="DK7" s="24">
        <v>19.16</v>
      </c>
      <c r="DL7" s="24">
        <v>21.82</v>
      </c>
      <c r="DM7" s="24">
        <v>24.5</v>
      </c>
      <c r="DN7" s="24">
        <v>24.68</v>
      </c>
      <c r="DO7" s="24">
        <v>24.68</v>
      </c>
      <c r="DP7" s="24">
        <v>29.24</v>
      </c>
      <c r="DQ7" s="24">
        <v>31.73</v>
      </c>
      <c r="DR7" s="24">
        <v>32.57</v>
      </c>
      <c r="DS7" s="24">
        <v>28</v>
      </c>
      <c r="DT7" s="24">
        <v>0</v>
      </c>
      <c r="DU7" s="24">
        <v>0</v>
      </c>
      <c r="DV7" s="24">
        <v>0</v>
      </c>
      <c r="DW7" s="24">
        <v>0</v>
      </c>
      <c r="DX7" s="24">
        <v>0</v>
      </c>
      <c r="DY7" s="24">
        <v>0.01</v>
      </c>
      <c r="DZ7" s="24">
        <v>8.6199999999999992</v>
      </c>
      <c r="EA7" s="24">
        <v>0</v>
      </c>
      <c r="EB7" s="24">
        <v>0</v>
      </c>
      <c r="EC7" s="24">
        <v>0.04</v>
      </c>
      <c r="ED7" s="24">
        <v>0.03</v>
      </c>
      <c r="EE7" s="24">
        <v>0</v>
      </c>
      <c r="EF7" s="24">
        <v>0</v>
      </c>
      <c r="EG7" s="24">
        <v>0</v>
      </c>
      <c r="EH7" s="24">
        <v>0</v>
      </c>
      <c r="EI7" s="24">
        <v>0</v>
      </c>
      <c r="EJ7" s="24">
        <v>0.13</v>
      </c>
      <c r="EK7" s="24">
        <v>0.36</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2024-02-27T04:23:35Z</cp:lastPrinted>
  <dcterms:created xsi:type="dcterms:W3CDTF">2023-12-12T00:54:54Z</dcterms:created>
  <dcterms:modified xsi:type="dcterms:W3CDTF">2024-02-27T04:27:44Z</dcterms:modified>
  <cp:category/>
</cp:coreProperties>
</file>