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9D4DACAE-B96D-4540-B48A-98CA2B873EED}" xr6:coauthVersionLast="47" xr6:coauthVersionMax="47" xr10:uidLastSave="{00000000-0000-0000-0000-000000000000}"/>
  <workbookProtection workbookAlgorithmName="SHA-512" workbookHashValue="Z42TXyMljy6lvmrigaWp1ST+rje2m4MZN8iNI8D4UeNsKpP17Gwal6u1MaZP4tM39DDRfrgzWcOGQenuOc2mYg==" workbookSaltValue="so/FgBXQo50Y9FYfKXjSC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<sst xmlns="http://schemas.openxmlformats.org/spreadsheetml/2006/main" count="228" uniqueCount="114">
  <si>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</si>
  <si>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</si>
  <si>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</si>
  <si>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</si>
  <si>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</si>
  <si>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</si>
  <si>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</si>
  <si>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</si>
  <si>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</si>
  <si>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</si>
  <si>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</si>
  <si>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</si>
  <si>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</si>
  <si>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</si>
  <si>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</si>
  <si>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</si>
  <si>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</si>
  <si>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</si>
  <si>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</si>
  <si>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</si>
  <si>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</si>
  <si>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</si>
  <si>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</si>
  <si>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</si>
  <si>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</si>
  <si>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</si>
  <si>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</si>
  <si>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</si>
  <si>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</si>
  <si>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</si>
  <si>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</si>
  <si>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</si>
  <si>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</si>
  <si>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</si>
  <si>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</si>
  <si>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</si>
  <si>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</si>
  <si>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</si>
  <si>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</si>
  <si>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</si>
  <si>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</si>
  <si>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</si>
  <si>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</si>
  <si>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</si>
  <si>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</si>
  <si>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</si>
  <si>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</si>
  <si>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</si>
  <si>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</si>
  <si>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</si>
  <si>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</si>
  <si>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</si>
  <si>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</si>
  <si>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</si>
  <si>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</si>
  <si>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</si>
  <si>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</si>
  <si>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</si>
  <si>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</si>
  <si>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</si>
  <si>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</si>
  <si>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</si>
  <si>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</si>
  <si>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</si>
  <si>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</si>
  <si>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</si>
  <si>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</si>
  <si>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</si>
  <si>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</si>
  <si>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</si>
  <si>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</si>
  <si>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</si>
  <si>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</si>
  <si>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</si>
  <si>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</si>
  <si>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</si>
  <si>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</si>
  <si>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</si>
  <si>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</si>
  <si>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</si>
  <si>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</si>
  <si>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</si>
  <si>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</si>
  <si>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</si>
  <si>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</si>
  <si>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</si>
  <si>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</si>
  <si>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</si>
  <si>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</si>
  <si>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</si>
  <si>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</si>
  <si>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</si>
  <si>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</si>
  <si>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佐倉市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</si>
  <si>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</si>
  <si>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</si>
  <si>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</si>
  <si>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</si>
  <si>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</si>
  <si>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</si>
  <si>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</si>
  <si>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</si>
  <si>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</si>
  <si>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</si>
  <si>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</si>
  <si>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</si>
  <si>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</si>
  <si>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</si>
  <si>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</si>
  <si>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</si>
  <si>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</si>
  <si>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前年比+0.45ポイント増加したものの、全国平均や類似団体平均と比べて低い数値を維持している。
②管路経年化率
　近年、耐用年数を迎える管路は、市内の開発が盛んに行われた時期に布設されており、前年比+1.33ポイントとなった。全国平均や類似団体平均と比べて低い数値ではあるものの、依然として老朽化が進んでいる。
③管路更新率
　前年比△0.21ポイント。全国平均や類似団体平均と比べると高い数値。耐用年数や経年化率を考慮し、今後もペースを落とさず更新していく必要がある。</t>
    <phoneticPr fontId="4"/>
  </si>
  <si>
    <t>①経常収支比率
　令和4年4月1日より経営改善のため料金改定を実施したが、電気料金の高騰により費用が大幅に増加したため、前年よりわずかに減少する結果となった。
②累積欠損金比率
　累積欠損金の発生はない。
③流動比率
　全国平均や類似団体平均と比べて高い水準にある。前年より減少しているのは、流動負債（預り金）が大きく増加したことによるもの。
④企業債残高対給水収益比率
　平成22年以降、企業債の新規借入をしていないため、全国平均、類似団体よりもはるかに低い。
⑤料金回収率　　　
  コロナ禍における負担軽減のため水道料金の基本料金減免を実施したことで、供給単価が低下した。後述の給水原価が増加したこともあり、料金回収率は前年より低下している。
⑥給水原価　　　　
　電気料金の高騰により、費用が増加した影響で、前年よりも増加する結果となった。
⑦施設利用率
　全国平均、類似団体平均をともに上回っており、効率よく施設を利用できている。
⑧有収率
　全国平均、類似団体平均をともに上回っており、ロスを低く抑えて収益化できている。</t>
    <rPh sb="9" eb="11">
      <t>レイワ</t>
    </rPh>
    <rPh sb="12" eb="13">
      <t>ネン</t>
    </rPh>
    <rPh sb="14" eb="15">
      <t>ガツ</t>
    </rPh>
    <rPh sb="16" eb="17">
      <t>ニチ</t>
    </rPh>
    <rPh sb="19" eb="21">
      <t>ケイエイ</t>
    </rPh>
    <rPh sb="21" eb="23">
      <t>カイゼン</t>
    </rPh>
    <rPh sb="26" eb="28">
      <t>リョウキン</t>
    </rPh>
    <rPh sb="28" eb="30">
      <t>カイテイ</t>
    </rPh>
    <rPh sb="31" eb="33">
      <t>ジッシ</t>
    </rPh>
    <rPh sb="37" eb="41">
      <t>デンキリョウキン</t>
    </rPh>
    <rPh sb="42" eb="44">
      <t>コウトウ</t>
    </rPh>
    <rPh sb="47" eb="49">
      <t>ヒヨウ</t>
    </rPh>
    <rPh sb="50" eb="52">
      <t>オオハバ</t>
    </rPh>
    <rPh sb="53" eb="55">
      <t>ゾウカ</t>
    </rPh>
    <rPh sb="60" eb="62">
      <t>ゼンネン</t>
    </rPh>
    <rPh sb="68" eb="70">
      <t>ゲンショウ</t>
    </rPh>
    <rPh sb="72" eb="74">
      <t>ケッカ</t>
    </rPh>
    <rPh sb="137" eb="139">
      <t>ゲンショウ</t>
    </rPh>
    <rPh sb="151" eb="152">
      <t>アズカ</t>
    </rPh>
    <rPh sb="153" eb="154">
      <t>キン</t>
    </rPh>
    <rPh sb="159" eb="161">
      <t>ゾウカ</t>
    </rPh>
    <rPh sb="247" eb="248">
      <t>カ</t>
    </rPh>
    <rPh sb="252" eb="256">
      <t>フタンケイゲン</t>
    </rPh>
    <rPh sb="259" eb="263">
      <t>スイドウリョウキン</t>
    </rPh>
    <rPh sb="264" eb="268">
      <t>キホンリョウキン</t>
    </rPh>
    <rPh sb="268" eb="270">
      <t>ゲンメン</t>
    </rPh>
    <rPh sb="271" eb="273">
      <t>ジッシ</t>
    </rPh>
    <rPh sb="279" eb="281">
      <t>キョウキュウ</t>
    </rPh>
    <rPh sb="281" eb="283">
      <t>タンカ</t>
    </rPh>
    <rPh sb="284" eb="286">
      <t>テイカ</t>
    </rPh>
    <rPh sb="289" eb="291">
      <t>コウジュツ</t>
    </rPh>
    <rPh sb="292" eb="294">
      <t>キュウスイ</t>
    </rPh>
    <rPh sb="294" eb="296">
      <t>ゲンカ</t>
    </rPh>
    <rPh sb="297" eb="299">
      <t>ゾウカ</t>
    </rPh>
    <rPh sb="307" eb="309">
      <t>リョウキン</t>
    </rPh>
    <rPh sb="347" eb="349">
      <t>ヒヨウ</t>
    </rPh>
    <rPh sb="350" eb="352">
      <t>ゾウカ</t>
    </rPh>
    <rPh sb="354" eb="356">
      <t>エイキョウ</t>
    </rPh>
    <rPh sb="363" eb="365">
      <t>ゾウカ</t>
    </rPh>
    <rPh sb="367" eb="369">
      <t>ケッカ</t>
    </rPh>
    <phoneticPr fontId="4"/>
  </si>
  <si>
    <t>　流動比率等、類似団体平均や全国平均と比較してまだ良好な指標もある一方で、経常収支比率や料金回収率等については、令和4年4月1日より料金改定を実施したものの、電気料金の高騰や、水需要の減少から、平均値よりも低い数値を示しており、給水原価が供給単価を上回る逆ザヤの状態が続いている。
　今後、水需要のさらなる減少による収益減が見込まれるなか、耐震化工事等の災害対策を進める必要があり、より一層厳しい経営環境が予想される。
　上記のように経営基盤の強化が求められる状況であることから、今後も定期的に事業量の見直しや料金のあり方等について検討していく。
　</t>
    <rPh sb="33" eb="35">
      <t>イッポウ</t>
    </rPh>
    <rPh sb="56" eb="58">
      <t>レイワ</t>
    </rPh>
    <rPh sb="59" eb="60">
      <t>ネン</t>
    </rPh>
    <rPh sb="61" eb="62">
      <t>ガツ</t>
    </rPh>
    <rPh sb="63" eb="64">
      <t>ニチ</t>
    </rPh>
    <rPh sb="66" eb="68">
      <t>リョウキン</t>
    </rPh>
    <rPh sb="68" eb="70">
      <t>カイテイ</t>
    </rPh>
    <rPh sb="71" eb="73">
      <t>ジッシ</t>
    </rPh>
    <rPh sb="79" eb="83">
      <t>デンキリョウキン</t>
    </rPh>
    <rPh sb="84" eb="86">
      <t>コウトウ</t>
    </rPh>
    <rPh sb="88" eb="91">
      <t>ミズジュヨウ</t>
    </rPh>
    <rPh sb="92" eb="94">
      <t>ゲンショウ</t>
    </rPh>
    <rPh sb="114" eb="118">
      <t>キュウスイゲンカ</t>
    </rPh>
    <rPh sb="119" eb="123">
      <t>キョウキュウタンカ</t>
    </rPh>
    <rPh sb="124" eb="126">
      <t>ウワマワ</t>
    </rPh>
    <rPh sb="127" eb="128">
      <t>ギャク</t>
    </rPh>
    <rPh sb="131" eb="133">
      <t>ジョウタイ</t>
    </rPh>
    <rPh sb="134" eb="135">
      <t>ツヅ</t>
    </rPh>
    <rPh sb="211" eb="213">
      <t>ジョウキ</t>
    </rPh>
    <rPh sb="217" eb="219">
      <t>ケイエイ</t>
    </rPh>
    <rPh sb="219" eb="221">
      <t>キバン</t>
    </rPh>
    <rPh sb="222" eb="224">
      <t>キョウカ</t>
    </rPh>
    <rPh sb="225" eb="226">
      <t>モト</t>
    </rPh>
    <rPh sb="230" eb="232">
      <t>ジョウキョウ</t>
    </rPh>
    <rPh sb="240" eb="242">
      <t>コンゴ</t>
    </rPh>
    <rPh sb="243" eb="246">
      <t>テイキテキ</t>
    </rPh>
    <rPh sb="247" eb="250">
      <t>ジギョウリョウ</t>
    </rPh>
    <rPh sb="251" eb="253">
      <t>ミナオ</t>
    </rPh>
    <rPh sb="255" eb="257">
      <t>リョウキン</t>
    </rPh>
    <rPh sb="260" eb="261">
      <t>カタ</t>
    </rPh>
    <rPh sb="261" eb="262">
      <t>ナド</t>
    </rPh>
    <rPh sb="266" eb="26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</si>
</sst>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1.74</c:v>
                </c:pt>
                <c:pt idx="1">
                  <c:v>0.73</c:v>
                </c:pt>
                <c:pt idx="2">
                  <c:v>1.39</c:v>
                </c:pt>
                <c:pt idx="3">
                  <c:v>1.07</c:v>
                </c:pt>
                <c:pt idx="4">
                  <c:v>0.86</c:v>
                </c:pt>
              </c:numCache>
            </c:numRef>
          </c:val>
          <c:extLst>
            <c:ext xmlns:c16="http://schemas.microsoft.com/office/drawing/2014/chart" uri="{C3380CC4-5D6E-409C-BE32-E72D297353CC}">
              <c16:uniqueId val="{00000000-9A11-4FB5-9BF3-D1765E58CF3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9A11-4FB5-9BF3-D1765E58CF3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76.03</c:v>
                </c:pt>
                <c:pt idx="1">
                  <c:v>75.37</c:v>
                </c:pt>
                <c:pt idx="2">
                  <c:v>76.97</c:v>
                </c:pt>
                <c:pt idx="3">
                  <c:v>76.53</c:v>
                </c:pt>
                <c:pt idx="4">
                  <c:v>75.17</c:v>
                </c:pt>
              </c:numCache>
            </c:numRef>
          </c:val>
          <c:extLst>
            <c:ext xmlns:c16="http://schemas.microsoft.com/office/drawing/2014/chart" uri="{C3380CC4-5D6E-409C-BE32-E72D297353CC}">
              <c16:uniqueId val="{00000000-17C1-4154-A746-3D21E3FECEB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17C1-4154-A746-3D21E3FECEB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95.52</c:v>
                </c:pt>
                <c:pt idx="1">
                  <c:v>94.86</c:v>
                </c:pt>
                <c:pt idx="2">
                  <c:v>95.52</c:v>
                </c:pt>
                <c:pt idx="3">
                  <c:v>94.96</c:v>
                </c:pt>
                <c:pt idx="4">
                  <c:v>94.46</c:v>
                </c:pt>
              </c:numCache>
            </c:numRef>
          </c:val>
          <c:extLst>
            <c:ext xmlns:c16="http://schemas.microsoft.com/office/drawing/2014/chart" uri="{C3380CC4-5D6E-409C-BE32-E72D297353CC}">
              <c16:uniqueId val="{00000000-DE03-4E38-B289-2FF642C2699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DE03-4E38-B289-2FF642C2699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116.15</c:v>
                </c:pt>
                <c:pt idx="1">
                  <c:v>114.29</c:v>
                </c:pt>
                <c:pt idx="2">
                  <c:v>104.86</c:v>
                </c:pt>
                <c:pt idx="3">
                  <c:v>104.23</c:v>
                </c:pt>
                <c:pt idx="4">
                  <c:v>103.91</c:v>
                </c:pt>
              </c:numCache>
            </c:numRef>
          </c:val>
          <c:extLst>
            <c:ext xmlns:c16="http://schemas.microsoft.com/office/drawing/2014/chart" uri="{C3380CC4-5D6E-409C-BE32-E72D297353CC}">
              <c16:uniqueId val="{00000000-6E84-4D25-882F-8ACD2192392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6E84-4D25-882F-8ACD2192392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48.02</c:v>
                </c:pt>
                <c:pt idx="1">
                  <c:v>48.87</c:v>
                </c:pt>
                <c:pt idx="2">
                  <c:v>48.86</c:v>
                </c:pt>
                <c:pt idx="3">
                  <c:v>49.78</c:v>
                </c:pt>
                <c:pt idx="4">
                  <c:v>50.23</c:v>
                </c:pt>
              </c:numCache>
            </c:numRef>
          </c:val>
          <c:extLst>
            <c:ext xmlns:c16="http://schemas.microsoft.com/office/drawing/2014/chart" uri="{C3380CC4-5D6E-409C-BE32-E72D297353CC}">
              <c16:uniqueId val="{00000000-6D52-407D-96B9-0806DFE9C98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6D52-407D-96B9-0806DFE9C98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6.18</c:v>
                </c:pt>
                <c:pt idx="1">
                  <c:v>6.92</c:v>
                </c:pt>
                <c:pt idx="2">
                  <c:v>11.54</c:v>
                </c:pt>
                <c:pt idx="3">
                  <c:v>13.35</c:v>
                </c:pt>
                <c:pt idx="4">
                  <c:v>14.68</c:v>
                </c:pt>
              </c:numCache>
            </c:numRef>
          </c:val>
          <c:extLst>
            <c:ext xmlns:c16="http://schemas.microsoft.com/office/drawing/2014/chart" uri="{C3380CC4-5D6E-409C-BE32-E72D297353CC}">
              <c16:uniqueId val="{00000000-805F-4DFA-B080-E2011109E5D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805F-4DFA-B080-E2011109E5D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1A-478B-9275-D69EF78E16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A51A-478B-9275-D69EF78E16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1357.46</c:v>
                </c:pt>
                <c:pt idx="1">
                  <c:v>787.69</c:v>
                </c:pt>
                <c:pt idx="2">
                  <c:v>884.87</c:v>
                </c:pt>
                <c:pt idx="3">
                  <c:v>1193.22</c:v>
                </c:pt>
                <c:pt idx="4">
                  <c:v>887.07</c:v>
                </c:pt>
              </c:numCache>
            </c:numRef>
          </c:val>
          <c:extLst>
            <c:ext xmlns:c16="http://schemas.microsoft.com/office/drawing/2014/chart" uri="{C3380CC4-5D6E-409C-BE32-E72D297353CC}">
              <c16:uniqueId val="{00000000-25FF-43E0-8683-FC5794CDA46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25FF-43E0-8683-FC5794CDA46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57.78</c:v>
                </c:pt>
                <c:pt idx="1">
                  <c:v>55.21</c:v>
                </c:pt>
                <c:pt idx="2">
                  <c:v>50.97</c:v>
                </c:pt>
                <c:pt idx="3">
                  <c:v>47.97</c:v>
                </c:pt>
                <c:pt idx="4">
                  <c:v>45.56</c:v>
                </c:pt>
              </c:numCache>
            </c:numRef>
          </c:val>
          <c:extLst>
            <c:ext xmlns:c16="http://schemas.microsoft.com/office/drawing/2014/chart" uri="{C3380CC4-5D6E-409C-BE32-E72D297353CC}">
              <c16:uniqueId val="{00000000-710E-4AB0-9385-D3036ADB81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710E-4AB0-9385-D3036ADB81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110.05</c:v>
                </c:pt>
                <c:pt idx="1">
                  <c:v>108.86</c:v>
                </c:pt>
                <c:pt idx="2">
                  <c:v>97.85</c:v>
                </c:pt>
                <c:pt idx="3">
                  <c:v>95.73</c:v>
                </c:pt>
                <c:pt idx="4">
                  <c:v>91.71</c:v>
                </c:pt>
              </c:numCache>
            </c:numRef>
          </c:val>
          <c:extLst>
            <c:ext xmlns:c16="http://schemas.microsoft.com/office/drawing/2014/chart" uri="{C3380CC4-5D6E-409C-BE32-E72D297353CC}">
              <c16:uniqueId val="{00000000-D5D1-4D83-B5EE-778E460FC4D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D5D1-4D83-B5EE-778E460FC4D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173.19</c:v>
                </c:pt>
                <c:pt idx="1">
                  <c:v>175.25</c:v>
                </c:pt>
                <c:pt idx="2">
                  <c:v>193.54</c:v>
                </c:pt>
                <c:pt idx="3">
                  <c:v>198.77</c:v>
                </c:pt>
                <c:pt idx="4">
                  <c:v>207.64</c:v>
                </c:pt>
              </c:numCache>
            </c:numRef>
          </c:val>
          <c:extLst>
            <c:ext xmlns:c16="http://schemas.microsoft.com/office/drawing/2014/chart" uri="{C3380CC4-5D6E-409C-BE32-E72D297353CC}">
              <c16:uniqueId val="{00000000-7CA9-4317-A3B6-B1CDFEDEEF2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7CA9-4317-A3B6-B1CDFEDEEF2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佐倉市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171460</v>
      </c>
      <c r="AM8" s="45"/>
      <c r="AN8" s="45"/>
      <c r="AO8" s="45"/>
      <c r="AP8" s="45"/>
      <c r="AQ8" s="45"/>
      <c r="AR8" s="45"/>
      <c r="AS8" s="45"/>
      <c r="AT8" s="46">
        <f>データ!$S$6</f>
        <v>103.69</v>
      </c>
      <c r="AU8" s="47"/>
      <c r="AV8" s="47"/>
      <c r="AW8" s="47"/>
      <c r="AX8" s="47"/>
      <c r="AY8" s="47"/>
      <c r="AZ8" s="47"/>
      <c r="BA8" s="47"/>
      <c r="BB8" s="48">
        <f>データ!$T$6</f>
        <v>1653.58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94.2</v>
      </c>
      <c r="J10" s="47"/>
      <c r="K10" s="47"/>
      <c r="L10" s="47"/>
      <c r="M10" s="47"/>
      <c r="N10" s="47"/>
      <c r="O10" s="81"/>
      <c r="P10" s="48">
        <f>データ!$P$6</f>
        <v>94.95</v>
      </c>
      <c r="Q10" s="48"/>
      <c r="R10" s="48"/>
      <c r="S10" s="48"/>
      <c r="T10" s="48"/>
      <c r="U10" s="48"/>
      <c r="V10" s="48"/>
      <c r="W10" s="45">
        <f>データ!$Q$6</f>
        <v>3099</v>
      </c>
      <c r="X10" s="45"/>
      <c r="Y10" s="45"/>
      <c r="Z10" s="45"/>
      <c r="AA10" s="45"/>
      <c r="AB10" s="45"/>
      <c r="AC10" s="45"/>
      <c r="AD10" s="2"/>
      <c r="AE10" s="2"/>
      <c r="AF10" s="2"/>
      <c r="AG10" s="2"/>
      <c r="AH10" s="2"/>
      <c r="AI10" s="2"/>
      <c r="AJ10" s="2"/>
      <c r="AK10" s="2"/>
      <c r="AL10" s="45">
        <f>データ!$U$6</f>
        <v>162401</v>
      </c>
      <c r="AM10" s="45"/>
      <c r="AN10" s="45"/>
      <c r="AO10" s="45"/>
      <c r="AP10" s="45"/>
      <c r="AQ10" s="45"/>
      <c r="AR10" s="45"/>
      <c r="AS10" s="45"/>
      <c r="AT10" s="46">
        <f>データ!$V$6</f>
        <v>103.69</v>
      </c>
      <c r="AU10" s="47"/>
      <c r="AV10" s="47"/>
      <c r="AW10" s="47"/>
      <c r="AX10" s="47"/>
      <c r="AY10" s="47"/>
      <c r="AZ10" s="47"/>
      <c r="BA10" s="47"/>
      <c r="BB10" s="48">
        <f>データ!$W$6</f>
        <v>1566.22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UDHifUaOwotEmtOaR8YlA9VHpnK5bbtC2MT5GX42I7XIjjBzzoadYXlXFjzhnbfQSIaxDXYDWDk+ksyjvf3g==" saltValue="mPTW2R69j9SJfWuis/upB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122122</v>
      </c>
      <c r="D6" s="20">
        <f t="shared" si="3"/>
        <v>46</v>
      </c>
      <c r="E6" s="20">
        <f t="shared" si="3"/>
        <v>1</v>
      </c>
      <c r="F6" s="20">
        <f t="shared" si="3"/>
        <v>0</v>
      </c>
      <c r="G6" s="20">
        <f t="shared" si="3"/>
        <v>1</v>
      </c>
      <c r="H6" s="20" t="str">
        <f t="shared" si="3"/>
        <v>千葉県　佐倉市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94.2</v>
      </c>
      <c r="P6" s="21">
        <f t="shared" si="3"/>
        <v>94.95</v>
      </c>
      <c r="Q6" s="21">
        <f t="shared" si="3"/>
        <v>3099</v>
      </c>
      <c r="R6" s="21">
        <f t="shared" si="3"/>
        <v>171460</v>
      </c>
      <c r="S6" s="21">
        <f t="shared" si="3"/>
        <v>103.69</v>
      </c>
      <c r="T6" s="21">
        <f t="shared" si="3"/>
        <v>1653.58</v>
      </c>
      <c r="U6" s="21">
        <f t="shared" si="3"/>
        <v>162401</v>
      </c>
      <c r="V6" s="21">
        <f t="shared" si="3"/>
        <v>103.69</v>
      </c>
      <c r="W6" s="21">
        <f t="shared" si="3"/>
        <v>1566.22</v>
      </c>
      <c r="X6" s="22">
        <f>IF(X7="",NA(),X7)</f>
        <v>116.15</v>
      </c>
      <c r="Y6" s="22">
        <f t="shared" ref="Y6:AG6" si="4">IF(Y7="",NA(),Y7)</f>
        <v>114.29</v>
      </c>
      <c r="Z6" s="22">
        <f t="shared" si="4"/>
        <v>104.86</v>
      </c>
      <c r="AA6" s="22">
        <f t="shared" si="4"/>
        <v>104.23</v>
      </c>
      <c r="AB6" s="22">
        <f t="shared" si="4"/>
        <v>103.91</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1357.46</v>
      </c>
      <c r="AU6" s="22">
        <f t="shared" ref="AU6:BC6" si="6">IF(AU7="",NA(),AU7)</f>
        <v>787.69</v>
      </c>
      <c r="AV6" s="22">
        <f t="shared" si="6"/>
        <v>884.87</v>
      </c>
      <c r="AW6" s="22">
        <f t="shared" si="6"/>
        <v>1193.22</v>
      </c>
      <c r="AX6" s="22">
        <f t="shared" si="6"/>
        <v>887.07</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57.78</v>
      </c>
      <c r="BF6" s="22">
        <f t="shared" ref="BF6:BN6" si="7">IF(BF7="",NA(),BF7)</f>
        <v>55.21</v>
      </c>
      <c r="BG6" s="22">
        <f t="shared" si="7"/>
        <v>50.97</v>
      </c>
      <c r="BH6" s="22">
        <f t="shared" si="7"/>
        <v>47.97</v>
      </c>
      <c r="BI6" s="22">
        <f t="shared" si="7"/>
        <v>45.56</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110.05</v>
      </c>
      <c r="BQ6" s="22">
        <f t="shared" ref="BQ6:BY6" si="8">IF(BQ7="",NA(),BQ7)</f>
        <v>108.86</v>
      </c>
      <c r="BR6" s="22">
        <f t="shared" si="8"/>
        <v>97.85</v>
      </c>
      <c r="BS6" s="22">
        <f t="shared" si="8"/>
        <v>95.73</v>
      </c>
      <c r="BT6" s="22">
        <f t="shared" si="8"/>
        <v>91.71</v>
      </c>
      <c r="BU6" s="22">
        <f t="shared" si="8"/>
        <v>104.84</v>
      </c>
      <c r="BV6" s="22">
        <f t="shared" si="8"/>
        <v>106.11</v>
      </c>
      <c r="BW6" s="22">
        <f t="shared" si="8"/>
        <v>103.75</v>
      </c>
      <c r="BX6" s="22">
        <f t="shared" si="8"/>
        <v>105.3</v>
      </c>
      <c r="BY6" s="22">
        <f t="shared" si="8"/>
        <v>99.41</v>
      </c>
      <c r="BZ6" s="21" t="str">
        <f>IF(BZ7="","",IF(BZ7="-","【-】","【"&amp;SUBSTITUTE(TEXT(BZ7,"#,##0.00"),"-","△")&amp;"】"))</f>
        <v>【97.47】</v>
      </c>
      <c r="CA6" s="22">
        <f>IF(CA7="",NA(),CA7)</f>
        <v>173.19</v>
      </c>
      <c r="CB6" s="22">
        <f t="shared" ref="CB6:CJ6" si="9">IF(CB7="",NA(),CB7)</f>
        <v>175.25</v>
      </c>
      <c r="CC6" s="22">
        <f t="shared" si="9"/>
        <v>193.54</v>
      </c>
      <c r="CD6" s="22">
        <f t="shared" si="9"/>
        <v>198.77</v>
      </c>
      <c r="CE6" s="22">
        <f t="shared" si="9"/>
        <v>207.64</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76.03</v>
      </c>
      <c r="CM6" s="22">
        <f t="shared" ref="CM6:CU6" si="10">IF(CM7="",NA(),CM7)</f>
        <v>75.37</v>
      </c>
      <c r="CN6" s="22">
        <f t="shared" si="10"/>
        <v>76.97</v>
      </c>
      <c r="CO6" s="22">
        <f t="shared" si="10"/>
        <v>76.53</v>
      </c>
      <c r="CP6" s="22">
        <f t="shared" si="10"/>
        <v>75.17</v>
      </c>
      <c r="CQ6" s="22">
        <f t="shared" si="10"/>
        <v>62.32</v>
      </c>
      <c r="CR6" s="22">
        <f t="shared" si="10"/>
        <v>61.71</v>
      </c>
      <c r="CS6" s="22">
        <f t="shared" si="10"/>
        <v>63.12</v>
      </c>
      <c r="CT6" s="22">
        <f t="shared" si="10"/>
        <v>62.57</v>
      </c>
      <c r="CU6" s="22">
        <f t="shared" si="10"/>
        <v>61.56</v>
      </c>
      <c r="CV6" s="21" t="str">
        <f>IF(CV7="","",IF(CV7="-","【-】","【"&amp;SUBSTITUTE(TEXT(CV7,"#,##0.00"),"-","△")&amp;"】"))</f>
        <v>【59.97】</v>
      </c>
      <c r="CW6" s="22">
        <f>IF(CW7="",NA(),CW7)</f>
        <v>95.52</v>
      </c>
      <c r="CX6" s="22">
        <f t="shared" ref="CX6:DF6" si="11">IF(CX7="",NA(),CX7)</f>
        <v>94.86</v>
      </c>
      <c r="CY6" s="22">
        <f t="shared" si="11"/>
        <v>95.52</v>
      </c>
      <c r="CZ6" s="22">
        <f t="shared" si="11"/>
        <v>94.96</v>
      </c>
      <c r="DA6" s="22">
        <f t="shared" si="11"/>
        <v>94.46</v>
      </c>
      <c r="DB6" s="22">
        <f t="shared" si="11"/>
        <v>90.19</v>
      </c>
      <c r="DC6" s="22">
        <f t="shared" si="11"/>
        <v>90.03</v>
      </c>
      <c r="DD6" s="22">
        <f t="shared" si="11"/>
        <v>90.09</v>
      </c>
      <c r="DE6" s="22">
        <f t="shared" si="11"/>
        <v>90.21</v>
      </c>
      <c r="DF6" s="22">
        <f t="shared" si="11"/>
        <v>90.11</v>
      </c>
      <c r="DG6" s="21" t="str">
        <f>IF(DG7="","",IF(DG7="-","【-】","【"&amp;SUBSTITUTE(TEXT(DG7,"#,##0.00"),"-","△")&amp;"】"))</f>
        <v>【89.76】</v>
      </c>
      <c r="DH6" s="22">
        <f>IF(DH7="",NA(),DH7)</f>
        <v>48.02</v>
      </c>
      <c r="DI6" s="22">
        <f t="shared" ref="DI6:DQ6" si="12">IF(DI7="",NA(),DI7)</f>
        <v>48.87</v>
      </c>
      <c r="DJ6" s="22">
        <f t="shared" si="12"/>
        <v>48.86</v>
      </c>
      <c r="DK6" s="22">
        <f t="shared" si="12"/>
        <v>49.78</v>
      </c>
      <c r="DL6" s="22">
        <f t="shared" si="12"/>
        <v>50.23</v>
      </c>
      <c r="DM6" s="22">
        <f t="shared" si="12"/>
        <v>48.86</v>
      </c>
      <c r="DN6" s="22">
        <f t="shared" si="12"/>
        <v>49.6</v>
      </c>
      <c r="DO6" s="22">
        <f t="shared" si="12"/>
        <v>50.31</v>
      </c>
      <c r="DP6" s="22">
        <f t="shared" si="12"/>
        <v>50.74</v>
      </c>
      <c r="DQ6" s="22">
        <f t="shared" si="12"/>
        <v>51.49</v>
      </c>
      <c r="DR6" s="21" t="str">
        <f>IF(DR7="","",IF(DR7="-","【-】","【"&amp;SUBSTITUTE(TEXT(DR7,"#,##0.00"),"-","△")&amp;"】"))</f>
        <v>【51.51】</v>
      </c>
      <c r="DS6" s="22">
        <f>IF(DS7="",NA(),DS7)</f>
        <v>6.18</v>
      </c>
      <c r="DT6" s="22">
        <f t="shared" ref="DT6:EB6" si="13">IF(DT7="",NA(),DT7)</f>
        <v>6.92</v>
      </c>
      <c r="DU6" s="22">
        <f t="shared" si="13"/>
        <v>11.54</v>
      </c>
      <c r="DV6" s="22">
        <f t="shared" si="13"/>
        <v>13.35</v>
      </c>
      <c r="DW6" s="22">
        <f t="shared" si="13"/>
        <v>14.68</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1.74</v>
      </c>
      <c r="EE6" s="22">
        <f t="shared" ref="EE6:EM6" si="14">IF(EE7="",NA(),EE7)</f>
        <v>0.73</v>
      </c>
      <c r="EF6" s="22">
        <f t="shared" si="14"/>
        <v>1.39</v>
      </c>
      <c r="EG6" s="22">
        <f t="shared" si="14"/>
        <v>1.07</v>
      </c>
      <c r="EH6" s="22">
        <f t="shared" si="14"/>
        <v>0.86</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122122</v>
      </c>
      <c r="D7" s="24">
        <v>46</v>
      </c>
      <c r="E7" s="24">
        <v>1</v>
      </c>
      <c r="F7" s="24">
        <v>0</v>
      </c>
      <c r="G7" s="24">
        <v>1</v>
      </c>
      <c r="H7" s="24" t="s">
        <v>93</v>
      </c>
      <c r="I7" s="24" t="s">
        <v>94</v>
      </c>
      <c r="J7" s="24" t="s">
        <v>95</v>
      </c>
      <c r="K7" s="24" t="s">
        <v>96</v>
      </c>
      <c r="L7" s="24" t="s">
        <v>97</v>
      </c>
      <c r="M7" s="24" t="s">
        <v>98</v>
      </c>
      <c r="N7" s="25" t="s">
        <v>99</v>
      </c>
      <c r="O7" s="25">
        <v>94.2</v>
      </c>
      <c r="P7" s="25">
        <v>94.95</v>
      </c>
      <c r="Q7" s="25">
        <v>3099</v>
      </c>
      <c r="R7" s="25">
        <v>171460</v>
      </c>
      <c r="S7" s="25">
        <v>103.69</v>
      </c>
      <c r="T7" s="25">
        <v>1653.58</v>
      </c>
      <c r="U7" s="25">
        <v>162401</v>
      </c>
      <c r="V7" s="25">
        <v>103.69</v>
      </c>
      <c r="W7" s="25">
        <v>1566.22</v>
      </c>
      <c r="X7" s="25">
        <v>116.15</v>
      </c>
      <c r="Y7" s="25">
        <v>114.29</v>
      </c>
      <c r="Z7" s="25">
        <v>104.86</v>
      </c>
      <c r="AA7" s="25">
        <v>104.23</v>
      </c>
      <c r="AB7" s="25">
        <v>103.91</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1357.46</v>
      </c>
      <c r="AU7" s="25">
        <v>787.69</v>
      </c>
      <c r="AV7" s="25">
        <v>884.87</v>
      </c>
      <c r="AW7" s="25">
        <v>1193.22</v>
      </c>
      <c r="AX7" s="25">
        <v>887.07</v>
      </c>
      <c r="AY7" s="25">
        <v>318.89</v>
      </c>
      <c r="AZ7" s="25">
        <v>309.10000000000002</v>
      </c>
      <c r="BA7" s="25">
        <v>306.08</v>
      </c>
      <c r="BB7" s="25">
        <v>306.14999999999998</v>
      </c>
      <c r="BC7" s="25">
        <v>297.54000000000002</v>
      </c>
      <c r="BD7" s="25">
        <v>252.29</v>
      </c>
      <c r="BE7" s="25">
        <v>57.78</v>
      </c>
      <c r="BF7" s="25">
        <v>55.21</v>
      </c>
      <c r="BG7" s="25">
        <v>50.97</v>
      </c>
      <c r="BH7" s="25">
        <v>47.97</v>
      </c>
      <c r="BI7" s="25">
        <v>45.56</v>
      </c>
      <c r="BJ7" s="25">
        <v>290.07</v>
      </c>
      <c r="BK7" s="25">
        <v>290.42</v>
      </c>
      <c r="BL7" s="25">
        <v>294.66000000000003</v>
      </c>
      <c r="BM7" s="25">
        <v>285.27</v>
      </c>
      <c r="BN7" s="25">
        <v>294.73</v>
      </c>
      <c r="BO7" s="25">
        <v>268.07</v>
      </c>
      <c r="BP7" s="25">
        <v>110.05</v>
      </c>
      <c r="BQ7" s="25">
        <v>108.86</v>
      </c>
      <c r="BR7" s="25">
        <v>97.85</v>
      </c>
      <c r="BS7" s="25">
        <v>95.73</v>
      </c>
      <c r="BT7" s="25">
        <v>91.71</v>
      </c>
      <c r="BU7" s="25">
        <v>104.84</v>
      </c>
      <c r="BV7" s="25">
        <v>106.11</v>
      </c>
      <c r="BW7" s="25">
        <v>103.75</v>
      </c>
      <c r="BX7" s="25">
        <v>105.3</v>
      </c>
      <c r="BY7" s="25">
        <v>99.41</v>
      </c>
      <c r="BZ7" s="25">
        <v>97.47</v>
      </c>
      <c r="CA7" s="25">
        <v>173.19</v>
      </c>
      <c r="CB7" s="25">
        <v>175.25</v>
      </c>
      <c r="CC7" s="25">
        <v>193.54</v>
      </c>
      <c r="CD7" s="25">
        <v>198.77</v>
      </c>
      <c r="CE7" s="25">
        <v>207.64</v>
      </c>
      <c r="CF7" s="25">
        <v>161.82</v>
      </c>
      <c r="CG7" s="25">
        <v>161.03</v>
      </c>
      <c r="CH7" s="25">
        <v>159.93</v>
      </c>
      <c r="CI7" s="25">
        <v>162.77000000000001</v>
      </c>
      <c r="CJ7" s="25">
        <v>170.87</v>
      </c>
      <c r="CK7" s="25">
        <v>174.75</v>
      </c>
      <c r="CL7" s="25">
        <v>76.03</v>
      </c>
      <c r="CM7" s="25">
        <v>75.37</v>
      </c>
      <c r="CN7" s="25">
        <v>76.97</v>
      </c>
      <c r="CO7" s="25">
        <v>76.53</v>
      </c>
      <c r="CP7" s="25">
        <v>75.17</v>
      </c>
      <c r="CQ7" s="25">
        <v>62.32</v>
      </c>
      <c r="CR7" s="25">
        <v>61.71</v>
      </c>
      <c r="CS7" s="25">
        <v>63.12</v>
      </c>
      <c r="CT7" s="25">
        <v>62.57</v>
      </c>
      <c r="CU7" s="25">
        <v>61.56</v>
      </c>
      <c r="CV7" s="25">
        <v>59.97</v>
      </c>
      <c r="CW7" s="25">
        <v>95.52</v>
      </c>
      <c r="CX7" s="25">
        <v>94.86</v>
      </c>
      <c r="CY7" s="25">
        <v>95.52</v>
      </c>
      <c r="CZ7" s="25">
        <v>94.96</v>
      </c>
      <c r="DA7" s="25">
        <v>94.46</v>
      </c>
      <c r="DB7" s="25">
        <v>90.19</v>
      </c>
      <c r="DC7" s="25">
        <v>90.03</v>
      </c>
      <c r="DD7" s="25">
        <v>90.09</v>
      </c>
      <c r="DE7" s="25">
        <v>90.21</v>
      </c>
      <c r="DF7" s="25">
        <v>90.11</v>
      </c>
      <c r="DG7" s="25">
        <v>89.76</v>
      </c>
      <c r="DH7" s="25">
        <v>48.02</v>
      </c>
      <c r="DI7" s="25">
        <v>48.87</v>
      </c>
      <c r="DJ7" s="25">
        <v>48.86</v>
      </c>
      <c r="DK7" s="25">
        <v>49.78</v>
      </c>
      <c r="DL7" s="25">
        <v>50.23</v>
      </c>
      <c r="DM7" s="25">
        <v>48.86</v>
      </c>
      <c r="DN7" s="25">
        <v>49.6</v>
      </c>
      <c r="DO7" s="25">
        <v>50.31</v>
      </c>
      <c r="DP7" s="25">
        <v>50.74</v>
      </c>
      <c r="DQ7" s="25">
        <v>51.49</v>
      </c>
      <c r="DR7" s="25">
        <v>51.51</v>
      </c>
      <c r="DS7" s="25">
        <v>6.18</v>
      </c>
      <c r="DT7" s="25">
        <v>6.92</v>
      </c>
      <c r="DU7" s="25">
        <v>11.54</v>
      </c>
      <c r="DV7" s="25">
        <v>13.35</v>
      </c>
      <c r="DW7" s="25">
        <v>14.68</v>
      </c>
      <c r="DX7" s="25">
        <v>18.510000000000002</v>
      </c>
      <c r="DY7" s="25">
        <v>20.49</v>
      </c>
      <c r="DZ7" s="25">
        <v>21.34</v>
      </c>
      <c r="EA7" s="25">
        <v>23.27</v>
      </c>
      <c r="EB7" s="25">
        <v>25.18</v>
      </c>
      <c r="EC7" s="25">
        <v>23.75</v>
      </c>
      <c r="ED7" s="25">
        <v>1.74</v>
      </c>
      <c r="EE7" s="25">
        <v>0.73</v>
      </c>
      <c r="EF7" s="25">
        <v>1.39</v>
      </c>
      <c r="EG7" s="25">
        <v>1.07</v>
      </c>
      <c r="EH7" s="25">
        <v>0.86</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2024-01-26T08:18:05Z</cp:lastPrinted>
  <dcterms:created xsi:type="dcterms:W3CDTF">2023-12-05T00:51:41Z</dcterms:created>
  <dcterms:modified xsi:type="dcterms:W3CDTF">2024-02-21T04:39:30Z</dcterms:modified>
  <cp:category/>
</cp:coreProperties>
</file>