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用水）\"/>
    </mc:Choice>
  </mc:AlternateContent>
  <xr:revisionPtr revIDLastSave="0" documentId="13_ncr:1_{63D4D16E-8BC5-4AE6-92C4-61F83F9280FF}" xr6:coauthVersionLast="47" xr6:coauthVersionMax="47" xr10:uidLastSave="{00000000-0000-0000-0000-000000000000}"/>
  <workbookProtection workbookAlgorithmName="SHA-512" workbookHashValue="yPKOFkxyigqZtiwJ2mcpn1VuE6YfpVTX/Pi5+qLnUjZjako6Okivy3yI8mZi3BPrdxLy0ePlbU0c12jn9rkDEw==" workbookSaltValue="bo6wUVRFTcAB7HUZUvlObQ=="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F85" i="4"/>
  <c r="AL10" i="4"/>
  <c r="W10" i="4"/>
  <c r="AT8" i="4"/>
  <c r="P8" i="4"/>
  <c r="I8" i="4"/>
  <c r="B8"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<sst xmlns="http://schemas.openxmlformats.org/spreadsheetml/2006/main" count="231" uniqueCount="113">
  <si>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</si>
  <si>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</si>
  <si>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</si>
  <si>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</si>
  <si>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</si>
  <si>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</si>
  <si>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</si>
  <si>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</si>
  <si>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</si>
  <si>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</si>
  <si>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</si>
  <si>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</si>
  <si>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</si>
  <si>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</si>
  <si>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</si>
  <si>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</si>
  <si>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</si>
  <si>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</si>
  <si>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</si>
  <si>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</si>
  <si>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</si>
  <si>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</si>
  <si>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</si>
  <si>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</si>
  <si>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</si>
  <si>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</si>
  <si>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</si>
  <si>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</si>
  <si>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</si>
  <si>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</si>
  <si>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</si>
  <si>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</si>
  <si>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</si>
  <si>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</si>
  <si>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</si>
  <si>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</si>
  <si>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</si>
  <si>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</si>
  <si>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</si>
  <si>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</si>
  <si>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</si>
  <si>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</si>
  <si>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</si>
  <si>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</si>
  <si>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</si>
  <si>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</si>
  <si>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</si>
  <si>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</si>
  <si>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</si>
  <si>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</si>
  <si>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</si>
  <si>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</si>
  <si>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</si>
  <si>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</si>
  <si>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</si>
  <si>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</si>
  <si>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</si>
  <si>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</si>
  <si>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</si>
  <si>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</si>
  <si>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</si>
  <si>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</si>
  <si>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</si>
  <si>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</si>
  <si>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</si>
  <si>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</si>
  <si>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</si>
  <si>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</si>
  <si>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</si>
  <si>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</si>
  <si>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</si>
  <si>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</si>
  <si>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</si>
  <si>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</si>
  <si>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</si>
  <si>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</si>
  <si>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</si>
  <si>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</si>
  <si>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</si>
  <si>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</si>
  <si>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</si>
  <si>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</si>
  <si>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</si>
  <si>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</si>
  <si>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</si>
  <si>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</si>
  <si>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</si>
  <si>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</si>
  <si>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</si>
  <si>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</si>
  <si>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</si>
  <si>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</si>
  <si>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</si>
  <si>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</si>
  <si>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</si>
  <si>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</si>
  <si>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</si>
  <si>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</si>
  <si>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</si>
  <si>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</si>
  <si>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</si>
  <si>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</si>
  <si>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</si>
  <si>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</si>
  <si>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</si>
  <si>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</si>
  <si>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</si>
  <si>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</si>
  <si>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</si>
  <si>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</si>
  <si>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給水開始（平成8年度）からの経過年数は25年であり、法定耐用年数を超えた管路はない。
有形固定資産減価償却率が年々上昇していることから、予防保全の取組を適切に推進しながら、電気・機械設備の更新事業を計画的に進めるとともに、将来的な管路等の更新事業の検討を行っていく必要がある。</t>
    <phoneticPr fontId="4"/>
  </si>
  <si>
    <t>「南房総広域水道企業団中長期経営プラン2017－水道事業ビジョン・経営戦略－」（計画期間：平成29年度～令和8年度）において、健全で持続可能な水道事業であることを目標の一つとしている。経営の健全性は保たれているが、給水原価は平均値の約3倍と高く、事業創設以来の課題である。
将来的に、給水人口の減少に伴い水需要が減少していく一方で、施設の老朽化に伴い、更新事業に多額の事業費が見込まれるなど、経営環境は厳しさを増していくことになる。
こうした状況を受けて、現在、他の水道事業体との統合について検討が進められつつあることから、当企業団としては構成団体とともにこうした動きに適切に対処することにより、南房総地域における持続可能な水道事業の構築に貢献していく。</t>
    <phoneticPr fontId="4"/>
  </si>
  <si>
    <t>（経営の健全性）
経常収支比率は100％を上回っており、累積欠損金はなく毎年度黒字を確保しており、流動比率も平均値を上回っていることから経営状況は健全である。
（債務残高）
企業債残高対給水収益比率は平均値より低く、企業債以外の債務である割賦負担金を含めて計算しても91.49％と、なお平均値を下回っている。企業債及び割賦負担金の償還が進み負債が減少しているが、今後の更新事業に際しては、金利水準や収支バランスに留意しつつ、企業債を適切に活用していく。
（料金水準）
原水を房総導水路に依存していることから給水原価が222.89円と平均値より約3倍高いが、構成団体等の理解と協力を得て相応の給水料金を設定できていることから、料金回収率は111.69％で健全経営を確保している。
（費用・施設等の効率性）
利根川の水を南房総地域まで導水する房総導水路に原水を依存していることに加え、給水区域の地理的・社会的条件から、減価償却費及び房総導水路施設の維持管理負担金等の負担が大きく、給水原価は著しく高い状況にある。
施設利用率については、大多喜ダムの建設中止により一日最大給水量を減量した経緯があることから73.56％と平均値を上回っているが、給水区域においては将来的に大幅な人口減少が見込まれることから、今後、末端給水事業体とともに当地域の水道事業全体の将来的なあり方を検討・調整していく必要がある。</t>
    <rPh sb="108" eb="111">
      <t>キギョウサイ</t>
    </rPh>
    <rPh sb="111" eb="113">
      <t>イガイ</t>
    </rPh>
    <rPh sb="114" eb="116">
      <t>サイム</t>
    </rPh>
    <rPh sb="199" eb="201">
      <t>シュウシ</t>
    </rPh>
    <rPh sb="206" eb="208">
      <t>リュウイ</t>
    </rPh>
    <rPh sb="271" eb="272">
      <t>ヤク</t>
    </rPh>
    <rPh sb="273" eb="274">
      <t>バイ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</si>
</sst>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6" fillId="0" borderId="11"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12" xfId="0" applyFont="1" applyBorder="1" applyAlignment="1" applyProtection="1">
      <alignment horizontal="justify"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6B-440E-AF51-F146BEC709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226B-440E-AF51-F146BEC709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75.84</c:v>
                </c:pt>
                <c:pt idx="1">
                  <c:v>74.13</c:v>
                </c:pt>
                <c:pt idx="2">
                  <c:v>74.62</c:v>
                </c:pt>
                <c:pt idx="3">
                  <c:v>76.290000000000006</c:v>
                </c:pt>
                <c:pt idx="4">
                  <c:v>73.56</c:v>
                </c:pt>
              </c:numCache>
            </c:numRef>
          </c:val>
          <c:extLst>
            <c:ext xmlns:c16="http://schemas.microsoft.com/office/drawing/2014/chart" uri="{C3380CC4-5D6E-409C-BE32-E72D297353CC}">
              <c16:uniqueId val="{00000000-B500-4E77-A46A-05000C2088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500-4E77-A46A-05000C2088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99.79</c:v>
                </c:pt>
                <c:pt idx="1">
                  <c:v>99.79</c:v>
                </c:pt>
                <c:pt idx="2">
                  <c:v>99.78</c:v>
                </c:pt>
                <c:pt idx="3">
                  <c:v>99.72</c:v>
                </c:pt>
                <c:pt idx="4">
                  <c:v>99.69</c:v>
                </c:pt>
              </c:numCache>
            </c:numRef>
          </c:val>
          <c:extLst>
            <c:ext xmlns:c16="http://schemas.microsoft.com/office/drawing/2014/chart" uri="{C3380CC4-5D6E-409C-BE32-E72D297353CC}">
              <c16:uniqueId val="{00000000-5B1A-4EA5-8DB6-106B8CB4C7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5B1A-4EA5-8DB6-106B8CB4C7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112.22</c:v>
                </c:pt>
                <c:pt idx="1">
                  <c:v>110.41</c:v>
                </c:pt>
                <c:pt idx="2">
                  <c:v>107.88</c:v>
                </c:pt>
                <c:pt idx="3">
                  <c:v>110.72</c:v>
                </c:pt>
                <c:pt idx="4">
                  <c:v>108.77</c:v>
                </c:pt>
              </c:numCache>
            </c:numRef>
          </c:val>
          <c:extLst>
            <c:ext xmlns:c16="http://schemas.microsoft.com/office/drawing/2014/chart" uri="{C3380CC4-5D6E-409C-BE32-E72D297353CC}">
              <c16:uniqueId val="{00000000-7389-415B-9999-0AA41555B9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7389-415B-9999-0AA41555B9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53.37</c:v>
                </c:pt>
                <c:pt idx="1">
                  <c:v>55.26</c:v>
                </c:pt>
                <c:pt idx="2">
                  <c:v>55.66</c:v>
                </c:pt>
                <c:pt idx="3">
                  <c:v>57.2</c:v>
                </c:pt>
                <c:pt idx="4">
                  <c:v>59.16</c:v>
                </c:pt>
              </c:numCache>
            </c:numRef>
          </c:val>
          <c:extLst>
            <c:ext xmlns:c16="http://schemas.microsoft.com/office/drawing/2014/chart" uri="{C3380CC4-5D6E-409C-BE32-E72D297353CC}">
              <c16:uniqueId val="{00000000-BE19-4066-9862-57B1DD18EE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BE19-4066-9862-57B1DD18EE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69-42AE-8A42-4D34409C9E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3669-42AE-8A42-4D34409C9E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A2-4C9D-8955-91E1CF8FC2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90A2-4C9D-8955-91E1CF8FC2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432.06</c:v>
                </c:pt>
                <c:pt idx="1">
                  <c:v>323.37</c:v>
                </c:pt>
                <c:pt idx="2">
                  <c:v>384.68</c:v>
                </c:pt>
                <c:pt idx="3">
                  <c:v>652.54</c:v>
                </c:pt>
                <c:pt idx="4">
                  <c:v>705.57</c:v>
                </c:pt>
              </c:numCache>
            </c:numRef>
          </c:val>
          <c:extLst>
            <c:ext xmlns:c16="http://schemas.microsoft.com/office/drawing/2014/chart" uri="{C3380CC4-5D6E-409C-BE32-E72D297353CC}">
              <c16:uniqueId val="{00000000-067F-4810-BCB2-1C3E86DC5F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067F-4810-BCB2-1C3E86DC5F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127.29</c:v>
                </c:pt>
                <c:pt idx="1">
                  <c:v>120.31</c:v>
                </c:pt>
                <c:pt idx="2">
                  <c:v>109.92</c:v>
                </c:pt>
                <c:pt idx="3">
                  <c:v>99.4</c:v>
                </c:pt>
                <c:pt idx="4">
                  <c:v>85.5</c:v>
                </c:pt>
              </c:numCache>
            </c:numRef>
          </c:val>
          <c:extLst>
            <c:ext xmlns:c16="http://schemas.microsoft.com/office/drawing/2014/chart" uri="{C3380CC4-5D6E-409C-BE32-E72D297353CC}">
              <c16:uniqueId val="{00000000-2519-4A10-B518-47598DFCAC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2519-4A10-B518-47598DFCAC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113.85</c:v>
                </c:pt>
                <c:pt idx="1">
                  <c:v>112.64</c:v>
                </c:pt>
                <c:pt idx="2">
                  <c:v>109.92</c:v>
                </c:pt>
                <c:pt idx="3">
                  <c:v>113.86</c:v>
                </c:pt>
                <c:pt idx="4">
                  <c:v>111.69</c:v>
                </c:pt>
              </c:numCache>
            </c:numRef>
          </c:val>
          <c:extLst>
            <c:ext xmlns:c16="http://schemas.microsoft.com/office/drawing/2014/chart" uri="{C3380CC4-5D6E-409C-BE32-E72D297353CC}">
              <c16:uniqueId val="{00000000-250B-4CE6-9C8F-9F03A8C75B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250B-4CE6-9C8F-9F03A8C75B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212.6</c:v>
                </c:pt>
                <c:pt idx="1">
                  <c:v>219.3</c:v>
                </c:pt>
                <c:pt idx="2">
                  <c:v>223.41</c:v>
                </c:pt>
                <c:pt idx="3">
                  <c:v>211.59</c:v>
                </c:pt>
                <c:pt idx="4">
                  <c:v>222.89</c:v>
                </c:pt>
              </c:numCache>
            </c:numRef>
          </c:val>
          <c:extLst>
            <c:ext xmlns:c16="http://schemas.microsoft.com/office/drawing/2014/chart" uri="{C3380CC4-5D6E-409C-BE32-E72D297353CC}">
              <c16:uniqueId val="{00000000-EEE4-4EAD-B8D0-0664635F22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EEE4-4EAD-B8D0-0664635F22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南房総広域水道企業団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94.32</v>
      </c>
      <c r="J10" s="47"/>
      <c r="K10" s="47"/>
      <c r="L10" s="47"/>
      <c r="M10" s="47"/>
      <c r="N10" s="47"/>
      <c r="O10" s="81"/>
      <c r="P10" s="48">
        <f>データ!$P$6</f>
        <v>98.58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182843</v>
      </c>
      <c r="AM10" s="45"/>
      <c r="AN10" s="45"/>
      <c r="AO10" s="45"/>
      <c r="AP10" s="45"/>
      <c r="AQ10" s="45"/>
      <c r="AR10" s="45"/>
      <c r="AS10" s="45"/>
      <c r="AT10" s="46">
        <f>データ!$V$6</f>
        <v>894.28</v>
      </c>
      <c r="AU10" s="47"/>
      <c r="AV10" s="47"/>
      <c r="AW10" s="47"/>
      <c r="AX10" s="47"/>
      <c r="AY10" s="47"/>
      <c r="AZ10" s="47"/>
      <c r="BA10" s="47"/>
      <c r="BB10" s="48">
        <f>データ!$W$6</f>
        <v>204.46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RsTUNPYWYGxjjlwVoPZYm6t4uVlNkkXlmxiR0nFbfshUrf00Cq9n5y7XdS3QPVfgBzmtKDlQeeYgrov9BKz4qQ==" saltValue="D+A2cV6chJtrlECLR/8o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128899</v>
      </c>
      <c r="D6" s="20">
        <f t="shared" si="3"/>
        <v>46</v>
      </c>
      <c r="E6" s="20">
        <f t="shared" si="3"/>
        <v>1</v>
      </c>
      <c r="F6" s="20">
        <f t="shared" si="3"/>
        <v>0</v>
      </c>
      <c r="G6" s="20">
        <f t="shared" si="3"/>
        <v>2</v>
      </c>
      <c r="H6" s="20" t="str">
        <f t="shared" si="3"/>
        <v>千葉県　南房総広域水道企業団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94.32</v>
      </c>
      <c r="P6" s="21">
        <f t="shared" si="3"/>
        <v>98.58</v>
      </c>
      <c r="Q6" s="21">
        <f t="shared" si="3"/>
        <v>0</v>
      </c>
      <c r="R6" s="21" t="str">
        <f t="shared" si="3"/>
        <v>-</v>
      </c>
      <c r="S6" s="21" t="str">
        <f t="shared" si="3"/>
        <v>-</v>
      </c>
      <c r="T6" s="21" t="str">
        <f t="shared" si="3"/>
        <v>-</v>
      </c>
      <c r="U6" s="21">
        <f t="shared" si="3"/>
        <v>182843</v>
      </c>
      <c r="V6" s="21">
        <f t="shared" si="3"/>
        <v>894.28</v>
      </c>
      <c r="W6" s="21">
        <f t="shared" si="3"/>
        <v>204.46</v>
      </c>
      <c r="X6" s="22">
        <f>IF(X7="",NA(),X7)</f>
        <v>112.22</v>
      </c>
      <c r="Y6" s="22">
        <f t="shared" ref="Y6:AG6" si="4">IF(Y7="",NA(),Y7)</f>
        <v>110.41</v>
      </c>
      <c r="Z6" s="22">
        <f t="shared" si="4"/>
        <v>107.88</v>
      </c>
      <c r="AA6" s="22">
        <f t="shared" si="4"/>
        <v>110.72</v>
      </c>
      <c r="AB6" s="22">
        <f t="shared" si="4"/>
        <v>108.77</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432.06</v>
      </c>
      <c r="AU6" s="22">
        <f t="shared" ref="AU6:BC6" si="6">IF(AU7="",NA(),AU7)</f>
        <v>323.37</v>
      </c>
      <c r="AV6" s="22">
        <f t="shared" si="6"/>
        <v>384.68</v>
      </c>
      <c r="AW6" s="22">
        <f t="shared" si="6"/>
        <v>652.54</v>
      </c>
      <c r="AX6" s="22">
        <f t="shared" si="6"/>
        <v>705.57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127.29</v>
      </c>
      <c r="BF6" s="22">
        <f t="shared" ref="BF6:BN6" si="7">IF(BF7="",NA(),BF7)</f>
        <v>120.31</v>
      </c>
      <c r="BG6" s="22">
        <f t="shared" si="7"/>
        <v>109.92</v>
      </c>
      <c r="BH6" s="22">
        <f t="shared" si="7"/>
        <v>99.4</v>
      </c>
      <c r="BI6" s="22">
        <f t="shared" si="7"/>
        <v>85.5</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113.85</v>
      </c>
      <c r="BQ6" s="22">
        <f t="shared" ref="BQ6:BY6" si="8">IF(BQ7="",NA(),BQ7)</f>
        <v>112.64</v>
      </c>
      <c r="BR6" s="22">
        <f t="shared" si="8"/>
        <v>109.92</v>
      </c>
      <c r="BS6" s="22">
        <f t="shared" si="8"/>
        <v>113.86</v>
      </c>
      <c r="BT6" s="22">
        <f t="shared" si="8"/>
        <v>111.69</v>
      </c>
      <c r="BU6" s="22">
        <f t="shared" si="8"/>
        <v>114.14</v>
      </c>
      <c r="BV6" s="22">
        <f t="shared" si="8"/>
        <v>112.83</v>
      </c>
      <c r="BW6" s="22">
        <f t="shared" si="8"/>
        <v>112.84</v>
      </c>
      <c r="BX6" s="22">
        <f t="shared" si="8"/>
        <v>110.77</v>
      </c>
      <c r="BY6" s="22">
        <f t="shared" si="8"/>
        <v>112.35</v>
      </c>
      <c r="BZ6" s="21" t="str">
        <f>IF(BZ7="","",IF(BZ7="-","【-】","【"&amp;SUBSTITUTE(TEXT(BZ7,"#,##0.00"),"-","△")&amp;"】"))</f>
        <v>【112.35】</v>
      </c>
      <c r="CA6" s="22">
        <f>IF(CA7="",NA(),CA7)</f>
        <v>212.6</v>
      </c>
      <c r="CB6" s="22">
        <f t="shared" ref="CB6:CJ6" si="9">IF(CB7="",NA(),CB7)</f>
        <v>219.3</v>
      </c>
      <c r="CC6" s="22">
        <f t="shared" si="9"/>
        <v>223.41</v>
      </c>
      <c r="CD6" s="22">
        <f t="shared" si="9"/>
        <v>211.59</v>
      </c>
      <c r="CE6" s="22">
        <f t="shared" si="9"/>
        <v>222.89</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75.84</v>
      </c>
      <c r="CM6" s="22">
        <f t="shared" ref="CM6:CU6" si="10">IF(CM7="",NA(),CM7)</f>
        <v>74.13</v>
      </c>
      <c r="CN6" s="22">
        <f t="shared" si="10"/>
        <v>74.62</v>
      </c>
      <c r="CO6" s="22">
        <f t="shared" si="10"/>
        <v>76.290000000000006</v>
      </c>
      <c r="CP6" s="22">
        <f t="shared" si="10"/>
        <v>73.56</v>
      </c>
      <c r="CQ6" s="22">
        <f t="shared" si="10"/>
        <v>62.19</v>
      </c>
      <c r="CR6" s="22">
        <f t="shared" si="10"/>
        <v>61.77</v>
      </c>
      <c r="CS6" s="22">
        <f t="shared" si="10"/>
        <v>61.69</v>
      </c>
      <c r="CT6" s="22">
        <f t="shared" si="10"/>
        <v>62.26</v>
      </c>
      <c r="CU6" s="22">
        <f t="shared" si="10"/>
        <v>62.22</v>
      </c>
      <c r="CV6" s="21" t="str">
        <f>IF(CV7="","",IF(CV7="-","【-】","【"&amp;SUBSTITUTE(TEXT(CV7,"#,##0.00"),"-","△")&amp;"】"))</f>
        <v>【62.22】</v>
      </c>
      <c r="CW6" s="22">
        <f>IF(CW7="",NA(),CW7)</f>
        <v>99.79</v>
      </c>
      <c r="CX6" s="22">
        <f t="shared" ref="CX6:DF6" si="11">IF(CX7="",NA(),CX7)</f>
        <v>99.79</v>
      </c>
      <c r="CY6" s="22">
        <f t="shared" si="11"/>
        <v>99.78</v>
      </c>
      <c r="CZ6" s="22">
        <f t="shared" si="11"/>
        <v>99.72</v>
      </c>
      <c r="DA6" s="22">
        <f t="shared" si="11"/>
        <v>99.69</v>
      </c>
      <c r="DB6" s="22">
        <f t="shared" si="11"/>
        <v>100.05</v>
      </c>
      <c r="DC6" s="22">
        <f t="shared" si="11"/>
        <v>100.08</v>
      </c>
      <c r="DD6" s="22">
        <f t="shared" si="11"/>
        <v>100</v>
      </c>
      <c r="DE6" s="22">
        <f t="shared" si="11"/>
        <v>100.16</v>
      </c>
      <c r="DF6" s="22">
        <f t="shared" si="11"/>
        <v>100.28</v>
      </c>
      <c r="DG6" s="21" t="str">
        <f>IF(DG7="","",IF(DG7="-","【-】","【"&amp;SUBSTITUTE(TEXT(DG7,"#,##0.00"),"-","△")&amp;"】"))</f>
        <v>【100.28】</v>
      </c>
      <c r="DH6" s="22">
        <f>IF(DH7="",NA(),DH7)</f>
        <v>53.37</v>
      </c>
      <c r="DI6" s="22">
        <f t="shared" ref="DI6:DQ6" si="12">IF(DI7="",NA(),DI7)</f>
        <v>55.26</v>
      </c>
      <c r="DJ6" s="22">
        <f t="shared" si="12"/>
        <v>55.66</v>
      </c>
      <c r="DK6" s="22">
        <f t="shared" si="12"/>
        <v>57.2</v>
      </c>
      <c r="DL6" s="22">
        <f t="shared" si="12"/>
        <v>59.16</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128899</v>
      </c>
      <c r="D7" s="24">
        <v>46</v>
      </c>
      <c r="E7" s="24">
        <v>1</v>
      </c>
      <c r="F7" s="24">
        <v>0</v>
      </c>
      <c r="G7" s="24">
        <v>2</v>
      </c>
      <c r="H7" s="24" t="s">
        <v>92</v>
      </c>
      <c r="I7" s="24" t="s">
        <v>93</v>
      </c>
      <c r="J7" s="24" t="s">
        <v>94</v>
      </c>
      <c r="K7" s="24" t="s">
        <v>95</v>
      </c>
      <c r="L7" s="24" t="s">
        <v>96</v>
      </c>
      <c r="M7" s="24" t="s">
        <v>97</v>
      </c>
      <c r="N7" s="25" t="s">
        <v>98</v>
      </c>
      <c r="O7" s="25">
        <v>94.32</v>
      </c>
      <c r="P7" s="25">
        <v>98.58</v>
      </c>
      <c r="Q7" s="25">
        <v>0</v>
      </c>
      <c r="R7" s="25" t="s">
        <v>98</v>
      </c>
      <c r="S7" s="25" t="s">
        <v>98</v>
      </c>
      <c r="T7" s="25" t="s">
        <v>98</v>
      </c>
      <c r="U7" s="25">
        <v>182843</v>
      </c>
      <c r="V7" s="25">
        <v>894.28</v>
      </c>
      <c r="W7" s="25">
        <v>204.46</v>
      </c>
      <c r="X7" s="25">
        <v>112.22</v>
      </c>
      <c r="Y7" s="25">
        <v>110.41</v>
      </c>
      <c r="Z7" s="25">
        <v>107.88</v>
      </c>
      <c r="AA7" s="25">
        <v>110.72</v>
      </c>
      <c r="AB7" s="25">
        <v>108.77</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432.06</v>
      </c>
      <c r="AU7" s="25">
        <v>323.37</v>
      </c>
      <c r="AV7" s="25">
        <v>384.68</v>
      </c>
      <c r="AW7" s="25">
        <v>652.54</v>
      </c>
      <c r="AX7" s="25">
        <v>705.57</v>
      </c>
      <c r="AY7" s="25">
        <v>243.44</v>
      </c>
      <c r="AZ7" s="25">
        <v>258.49</v>
      </c>
      <c r="BA7" s="25">
        <v>271.10000000000002</v>
      </c>
      <c r="BB7" s="25">
        <v>284.45</v>
      </c>
      <c r="BC7" s="25">
        <v>309.23</v>
      </c>
      <c r="BD7" s="25">
        <v>309.23</v>
      </c>
      <c r="BE7" s="25">
        <v>127.29</v>
      </c>
      <c r="BF7" s="25">
        <v>120.31</v>
      </c>
      <c r="BG7" s="25">
        <v>109.92</v>
      </c>
      <c r="BH7" s="25">
        <v>99.4</v>
      </c>
      <c r="BI7" s="25">
        <v>85.5</v>
      </c>
      <c r="BJ7" s="25">
        <v>303.26</v>
      </c>
      <c r="BK7" s="25">
        <v>290.31</v>
      </c>
      <c r="BL7" s="25">
        <v>272.95999999999998</v>
      </c>
      <c r="BM7" s="25">
        <v>260.95999999999998</v>
      </c>
      <c r="BN7" s="25">
        <v>240.07</v>
      </c>
      <c r="BO7" s="25">
        <v>240.07</v>
      </c>
      <c r="BP7" s="25">
        <v>113.85</v>
      </c>
      <c r="BQ7" s="25">
        <v>112.64</v>
      </c>
      <c r="BR7" s="25">
        <v>109.92</v>
      </c>
      <c r="BS7" s="25">
        <v>113.86</v>
      </c>
      <c r="BT7" s="25">
        <v>111.69</v>
      </c>
      <c r="BU7" s="25">
        <v>114.14</v>
      </c>
      <c r="BV7" s="25">
        <v>112.83</v>
      </c>
      <c r="BW7" s="25">
        <v>112.84</v>
      </c>
      <c r="BX7" s="25">
        <v>110.77</v>
      </c>
      <c r="BY7" s="25">
        <v>112.35</v>
      </c>
      <c r="BZ7" s="25">
        <v>112.35</v>
      </c>
      <c r="CA7" s="25">
        <v>212.6</v>
      </c>
      <c r="CB7" s="25">
        <v>219.3</v>
      </c>
      <c r="CC7" s="25">
        <v>223.41</v>
      </c>
      <c r="CD7" s="25">
        <v>211.59</v>
      </c>
      <c r="CE7" s="25">
        <v>222.89</v>
      </c>
      <c r="CF7" s="25">
        <v>73.03</v>
      </c>
      <c r="CG7" s="25">
        <v>73.86</v>
      </c>
      <c r="CH7" s="25">
        <v>73.849999999999994</v>
      </c>
      <c r="CI7" s="25">
        <v>73.180000000000007</v>
      </c>
      <c r="CJ7" s="25">
        <v>73.05</v>
      </c>
      <c r="CK7" s="25">
        <v>73.05</v>
      </c>
      <c r="CL7" s="25">
        <v>75.84</v>
      </c>
      <c r="CM7" s="25">
        <v>74.13</v>
      </c>
      <c r="CN7" s="25">
        <v>74.62</v>
      </c>
      <c r="CO7" s="25">
        <v>76.290000000000006</v>
      </c>
      <c r="CP7" s="25">
        <v>73.56</v>
      </c>
      <c r="CQ7" s="25">
        <v>62.19</v>
      </c>
      <c r="CR7" s="25">
        <v>61.77</v>
      </c>
      <c r="CS7" s="25">
        <v>61.69</v>
      </c>
      <c r="CT7" s="25">
        <v>62.26</v>
      </c>
      <c r="CU7" s="25">
        <v>62.22</v>
      </c>
      <c r="CV7" s="25">
        <v>62.22</v>
      </c>
      <c r="CW7" s="25">
        <v>99.79</v>
      </c>
      <c r="CX7" s="25">
        <v>99.79</v>
      </c>
      <c r="CY7" s="25">
        <v>99.78</v>
      </c>
      <c r="CZ7" s="25">
        <v>99.72</v>
      </c>
      <c r="DA7" s="25">
        <v>99.69</v>
      </c>
      <c r="DB7" s="25">
        <v>100.05</v>
      </c>
      <c r="DC7" s="25">
        <v>100.08</v>
      </c>
      <c r="DD7" s="25">
        <v>100</v>
      </c>
      <c r="DE7" s="25">
        <v>100.16</v>
      </c>
      <c r="DF7" s="25">
        <v>100.28</v>
      </c>
      <c r="DG7" s="25">
        <v>100.28</v>
      </c>
      <c r="DH7" s="25">
        <v>53.37</v>
      </c>
      <c r="DI7" s="25">
        <v>55.26</v>
      </c>
      <c r="DJ7" s="25">
        <v>55.66</v>
      </c>
      <c r="DK7" s="25">
        <v>57.2</v>
      </c>
      <c r="DL7" s="25">
        <v>59.16</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2022-12-01T00:56:38Z</dcterms:created>
  <dcterms:modified xsi:type="dcterms:W3CDTF">2023-02-01T05:14:27Z</dcterms:modified>
  <cp:category/>
</cp:coreProperties>
</file>