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C9227F69-F708-47FC-9C56-FB912437A97B}" xr6:coauthVersionLast="47" xr6:coauthVersionMax="47" xr10:uidLastSave="{00000000-0000-0000-0000-000000000000}"/>
  <workbookProtection workbookAlgorithmName="SHA-512" workbookHashValue="9frno0dwN8ujy5/wEYTvutWFFv0rTys/luRTZiEmZEpcPHQuOPTkBOWGyveWDXGaHzu90TCCJjf6FxuvjUhJLQ==" workbookSaltValue="2MXlbhpyvcGqyP20gXJVo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<sst xmlns="http://schemas.openxmlformats.org/spreadsheetml/2006/main" count="231" uniqueCount="113">
  <si>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</si>
  <si>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</si>
  <si>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</si>
  <si>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</si>
  <si>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</si>
  <si>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</si>
  <si>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</si>
  <si>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</si>
  <si>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</si>
  <si>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</si>
  <si>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</si>
  <si>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</si>
  <si>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</si>
  <si>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</si>
  <si>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</si>
  <si>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</si>
  <si>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</si>
  <si>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</si>
  <si>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</si>
  <si>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</si>
  <si>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</si>
  <si>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</si>
  <si>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</si>
  <si>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</si>
  <si>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</si>
  <si>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</si>
  <si>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</si>
  <si>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</si>
  <si>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</si>
  <si>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</si>
  <si>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</si>
  <si>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</si>
  <si>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</si>
  <si>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</si>
  <si>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</si>
  <si>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</si>
  <si>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</si>
  <si>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</si>
  <si>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</si>
  <si>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</si>
  <si>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</si>
  <si>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</si>
  <si>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</si>
  <si>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</si>
  <si>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</si>
  <si>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</si>
  <si>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</si>
  <si>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</si>
  <si>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</si>
  <si>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</si>
  <si>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</si>
  <si>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</si>
  <si>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</si>
  <si>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</si>
  <si>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</si>
  <si>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</si>
  <si>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</si>
  <si>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</si>
  <si>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</si>
  <si>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</si>
  <si>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</si>
  <si>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</si>
  <si>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</si>
  <si>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</si>
  <si>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</si>
  <si>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</si>
  <si>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</si>
  <si>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</si>
  <si>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</si>
  <si>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</si>
  <si>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</si>
  <si>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</si>
  <si>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</si>
  <si>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</si>
  <si>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</si>
  <si>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</si>
  <si>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</si>
  <si>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</si>
  <si>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</si>
  <si>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</si>
  <si>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</si>
  <si>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</si>
  <si>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</si>
  <si>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</si>
  <si>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</si>
  <si>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</si>
  <si>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</si>
  <si>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</si>
  <si>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</si>
  <si>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</si>
  <si>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</si>
  <si>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</si>
  <si>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</si>
  <si>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長生郡市広域市町村圏組合（事業会計分）</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</si>
  <si>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</si>
  <si>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</si>
  <si>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</si>
  <si>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</si>
  <si>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</si>
  <si>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</si>
  <si>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</si>
  <si>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</si>
  <si>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</si>
  <si>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</si>
  <si>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</si>
  <si>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</si>
  <si>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</si>
  <si>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</si>
  <si>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</si>
  <si>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</si>
  <si>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昭和５５年に既設水道事業を統合して給水を開始したことから、老朽化した施設が多く存在しているため、有形固定資産減価償却率や管路経年化率が類似団体平均値を大きく上回っている。
　管路に関しては、漏水事故の多い既設水道事業時代に埋設された塩化ビニル管等の更新事業や、耐震化に併せた経年管路の更新事業を主要施策とし、年間約８kmの更新工事を実施している。
　また、浄水場などの水道施設についても既設水道事業時代の施設を修繕して使用しているため、大規模な改修工事が必要となっている。</t>
    <rPh sb="96" eb="100">
      <t>ロウスイジコ</t>
    </rPh>
    <rPh sb="101" eb="102">
      <t>オオ</t>
    </rPh>
    <rPh sb="125" eb="127">
      <t>コウシン</t>
    </rPh>
    <rPh sb="127" eb="129">
      <t>ジギョウ</t>
    </rPh>
    <rPh sb="131" eb="134">
      <t>タイシンカ</t>
    </rPh>
    <rPh sb="135" eb="136">
      <t>アワ</t>
    </rPh>
    <rPh sb="140" eb="142">
      <t>カンロ</t>
    </rPh>
    <rPh sb="157" eb="158">
      <t>ヤク</t>
    </rPh>
    <rPh sb="162" eb="166">
      <t>コウシンコウジ</t>
    </rPh>
    <phoneticPr fontId="4"/>
  </si>
  <si>
    <t>　類似団体の平均を下回る有収率の向上が急務であることから、継続的な漏水調査の実施や、老朽化した管路の更新工事を実施する予定である。
　また、施設利用率が低迷する中で、優先順位や効率性を考慮し、水道施設の統廃合等のダウンサイジングを含めた再構築を検討している。
　建設改良工事の計画的な実施や、経費の一層の削減、適正な料金改定の検討など、健全経営に向けて引き続き経営改善に取り組む必要がある。
　今後、千葉県が示す方針に沿い、九十九里地域の末端給水事業体統合の検討を進め、経営資源の有効活用や経済効果を最大限発揮できるよう取り組んでいきたいと考える。</t>
    <rPh sb="1" eb="5">
      <t>ルイジダンタイ</t>
    </rPh>
    <rPh sb="6" eb="8">
      <t>ヘイキン</t>
    </rPh>
    <rPh sb="9" eb="11">
      <t>シタマワ</t>
    </rPh>
    <rPh sb="12" eb="15">
      <t>ユウシュウリツ</t>
    </rPh>
    <rPh sb="16" eb="18">
      <t>コウジョウ</t>
    </rPh>
    <rPh sb="19" eb="21">
      <t>キュウム</t>
    </rPh>
    <rPh sb="29" eb="32">
      <t>ケイゾクテキ</t>
    </rPh>
    <rPh sb="33" eb="37">
      <t>ロウスイチョウサ</t>
    </rPh>
    <rPh sb="38" eb="40">
      <t>ジッシ</t>
    </rPh>
    <rPh sb="42" eb="45">
      <t>ロウキュウカ</t>
    </rPh>
    <rPh sb="47" eb="49">
      <t>カンロ</t>
    </rPh>
    <rPh sb="50" eb="52">
      <t>コウシン</t>
    </rPh>
    <rPh sb="52" eb="54">
      <t>コウジ</t>
    </rPh>
    <rPh sb="55" eb="57">
      <t>ジッシ</t>
    </rPh>
    <rPh sb="59" eb="61">
      <t>ヨテイ</t>
    </rPh>
    <rPh sb="76" eb="78">
      <t>テイメイ</t>
    </rPh>
    <rPh sb="80" eb="81">
      <t>ナカ</t>
    </rPh>
    <rPh sb="83" eb="87">
      <t>ユウセンジュンイ</t>
    </rPh>
    <rPh sb="88" eb="91">
      <t>コウリツセイ</t>
    </rPh>
    <rPh sb="92" eb="94">
      <t>コウリョ</t>
    </rPh>
    <rPh sb="96" eb="98">
      <t>スイドウ</t>
    </rPh>
    <rPh sb="98" eb="100">
      <t>シセツ</t>
    </rPh>
    <rPh sb="101" eb="105">
      <t>トウハイゴウトウ</t>
    </rPh>
    <rPh sb="122" eb="124">
      <t>ケントウ</t>
    </rPh>
    <rPh sb="131" eb="133">
      <t>ケンセツ</t>
    </rPh>
    <rPh sb="133" eb="135">
      <t>カイリョウ</t>
    </rPh>
    <rPh sb="135" eb="137">
      <t>コウジ</t>
    </rPh>
    <rPh sb="146" eb="148">
      <t>ケイヒ</t>
    </rPh>
    <rPh sb="149" eb="151">
      <t>イッソウ</t>
    </rPh>
    <rPh sb="152" eb="154">
      <t>サクゲン</t>
    </rPh>
    <rPh sb="155" eb="157">
      <t>テキセイ</t>
    </rPh>
    <rPh sb="158" eb="162">
      <t>リョウキンカイテイ</t>
    </rPh>
    <rPh sb="163" eb="165">
      <t>ケントウ</t>
    </rPh>
    <rPh sb="168" eb="172">
      <t>ケンゼンケイエイ</t>
    </rPh>
    <rPh sb="173" eb="174">
      <t>ム</t>
    </rPh>
    <rPh sb="176" eb="177">
      <t>ヒ</t>
    </rPh>
    <rPh sb="178" eb="179">
      <t>ツヅ</t>
    </rPh>
    <rPh sb="180" eb="184">
      <t>ケイエイカイゼン</t>
    </rPh>
    <rPh sb="185" eb="186">
      <t>ト</t>
    </rPh>
    <rPh sb="187" eb="188">
      <t>ク</t>
    </rPh>
    <rPh sb="189" eb="191">
      <t>ヒツヨウ</t>
    </rPh>
    <rPh sb="197" eb="199">
      <t>コンゴ</t>
    </rPh>
    <rPh sb="200" eb="203">
      <t>チバケン</t>
    </rPh>
    <rPh sb="204" eb="205">
      <t>シメ</t>
    </rPh>
    <rPh sb="206" eb="208">
      <t>ホウシン</t>
    </rPh>
    <rPh sb="209" eb="210">
      <t>ソ</t>
    </rPh>
    <rPh sb="212" eb="218">
      <t>クジュウクリチイキ</t>
    </rPh>
    <rPh sb="219" eb="226">
      <t>マッタンキュウスイジギョウタイ</t>
    </rPh>
    <rPh sb="226" eb="228">
      <t>トウゴウ</t>
    </rPh>
    <rPh sb="229" eb="231">
      <t>ケントウ</t>
    </rPh>
    <rPh sb="232" eb="233">
      <t>スス</t>
    </rPh>
    <rPh sb="240" eb="244">
      <t>ユウコウカツヨウ</t>
    </rPh>
    <rPh sb="245" eb="249">
      <t>ケイザイコウカ</t>
    </rPh>
    <rPh sb="250" eb="255">
      <t>サイダイゲンハッキ</t>
    </rPh>
    <rPh sb="260" eb="261">
      <t>ト</t>
    </rPh>
    <phoneticPr fontId="4"/>
  </si>
  <si>
    <t>　当水道部は房総半島の中央に位置し、水源を利根川水系とする用水供給団体から受水していることから、受水費は他の団体と比較し高額となり、給水に係る費用を水道料金による収入で賄うことができず、料金回収率が８４％となり、全国平均、類似団体平均値を下回る状況である。
　行政区域内人口の減少や、節水機器等の普及により使用水量が落ち込んでいることから、平成９年をピークに給水収益が減少傾向にあるため、千葉県や構成市町村からの高料金対策による補助金・負担金等により経常収支の均衡を保っている状況である。
　また、既設水道を統合して給水を開始したことにより、老朽化した水道施設が多く存在しているため、建設改良事業に係る費用を企業債の借入に依存していることから、企業債残高対給水収益比率は類似団体平均値を大きく上回っている。
　併せて、給水区域に農村部を多く抱えていることから、配水管布設延長に対し配水量が少なく、施設利用率が類似団体平均値を下回っていることに加え、老朽化した配水管からの無効水量（漏水量）が多く、経営の効率性を損なうこととなっている。</t>
    <rPh sb="48" eb="51">
      <t>ジュスイヒ</t>
    </rPh>
    <rPh sb="52" eb="53">
      <t>ホカ</t>
    </rPh>
    <rPh sb="54" eb="56">
      <t>ダンタイ</t>
    </rPh>
    <rPh sb="57" eb="59">
      <t>ヒカク</t>
    </rPh>
    <rPh sb="60" eb="62">
      <t>コウガク</t>
    </rPh>
    <rPh sb="170" eb="172">
      <t>ヘイセイ</t>
    </rPh>
    <rPh sb="173" eb="17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</si>
</sst>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0.36</c:v>
                </c:pt>
                <c:pt idx="1">
                  <c:v>0.53</c:v>
                </c:pt>
                <c:pt idx="2">
                  <c:v>0.39</c:v>
                </c:pt>
                <c:pt idx="3">
                  <c:v>0.51</c:v>
                </c:pt>
                <c:pt idx="4">
                  <c:v>0.49</c:v>
                </c:pt>
              </c:numCache>
            </c:numRef>
          </c:val>
          <c:extLst>
            <c:ext xmlns:c16="http://schemas.microsoft.com/office/drawing/2014/chart" uri="{C3380CC4-5D6E-409C-BE32-E72D297353CC}">
              <c16:uniqueId val="{00000000-8516-43B1-AA06-026BBA3EBF4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8516-43B1-AA06-026BBA3EBF4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48.87</c:v>
                </c:pt>
                <c:pt idx="1">
                  <c:v>49.2</c:v>
                </c:pt>
                <c:pt idx="2">
                  <c:v>48.73</c:v>
                </c:pt>
                <c:pt idx="3">
                  <c:v>48.85</c:v>
                </c:pt>
                <c:pt idx="4">
                  <c:v>47.91</c:v>
                </c:pt>
              </c:numCache>
            </c:numRef>
          </c:val>
          <c:extLst>
            <c:ext xmlns:c16="http://schemas.microsoft.com/office/drawing/2014/chart" uri="{C3380CC4-5D6E-409C-BE32-E72D297353CC}">
              <c16:uniqueId val="{00000000-7C46-4E7F-ADB2-DF930C4A5D2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7C46-4E7F-ADB2-DF930C4A5D2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86.4</c:v>
                </c:pt>
                <c:pt idx="1">
                  <c:v>85.74</c:v>
                </c:pt>
                <c:pt idx="2">
                  <c:v>84.79</c:v>
                </c:pt>
                <c:pt idx="3">
                  <c:v>84.66</c:v>
                </c:pt>
                <c:pt idx="4">
                  <c:v>86.57</c:v>
                </c:pt>
              </c:numCache>
            </c:numRef>
          </c:val>
          <c:extLst>
            <c:ext xmlns:c16="http://schemas.microsoft.com/office/drawing/2014/chart" uri="{C3380CC4-5D6E-409C-BE32-E72D297353CC}">
              <c16:uniqueId val="{00000000-73A3-4A59-B8AE-D4EC91C45D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73A3-4A59-B8AE-D4EC91C45D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101.98</c:v>
                </c:pt>
                <c:pt idx="1">
                  <c:v>105.64</c:v>
                </c:pt>
                <c:pt idx="2">
                  <c:v>106.14</c:v>
                </c:pt>
                <c:pt idx="3">
                  <c:v>105.05</c:v>
                </c:pt>
                <c:pt idx="4">
                  <c:v>105.89</c:v>
                </c:pt>
              </c:numCache>
            </c:numRef>
          </c:val>
          <c:extLst>
            <c:ext xmlns:c16="http://schemas.microsoft.com/office/drawing/2014/chart" uri="{C3380CC4-5D6E-409C-BE32-E72D297353CC}">
              <c16:uniqueId val="{00000000-8941-42DF-BD36-27010BBD2B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8941-42DF-BD36-27010BBD2B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49.25</c:v>
                </c:pt>
                <c:pt idx="1">
                  <c:v>50.17</c:v>
                </c:pt>
                <c:pt idx="2">
                  <c:v>50.92</c:v>
                </c:pt>
                <c:pt idx="3">
                  <c:v>51.73</c:v>
                </c:pt>
                <c:pt idx="4">
                  <c:v>52.62</c:v>
                </c:pt>
              </c:numCache>
            </c:numRef>
          </c:val>
          <c:extLst>
            <c:ext xmlns:c16="http://schemas.microsoft.com/office/drawing/2014/chart" uri="{C3380CC4-5D6E-409C-BE32-E72D297353CC}">
              <c16:uniqueId val="{00000000-1E11-453C-8D66-C25303F985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1E11-453C-8D66-C25303F985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36.380000000000003</c:v>
                </c:pt>
                <c:pt idx="1">
                  <c:v>45.02</c:v>
                </c:pt>
                <c:pt idx="2">
                  <c:v>55.28</c:v>
                </c:pt>
                <c:pt idx="3">
                  <c:v>56.49</c:v>
                </c:pt>
                <c:pt idx="4">
                  <c:v>57.68</c:v>
                </c:pt>
              </c:numCache>
            </c:numRef>
          </c:val>
          <c:extLst>
            <c:ext xmlns:c16="http://schemas.microsoft.com/office/drawing/2014/chart" uri="{C3380CC4-5D6E-409C-BE32-E72D297353CC}">
              <c16:uniqueId val="{00000000-C3B0-4256-BF0E-96D4B07A3F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C3B0-4256-BF0E-96D4B07A3F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7A-481D-BA7B-F0690A0979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807A-481D-BA7B-F0690A0979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266.86</c:v>
                </c:pt>
                <c:pt idx="1">
                  <c:v>239.05</c:v>
                </c:pt>
                <c:pt idx="2">
                  <c:v>241.09</c:v>
                </c:pt>
                <c:pt idx="3">
                  <c:v>213.88</c:v>
                </c:pt>
                <c:pt idx="4">
                  <c:v>218.91</c:v>
                </c:pt>
              </c:numCache>
            </c:numRef>
          </c:val>
          <c:extLst>
            <c:ext xmlns:c16="http://schemas.microsoft.com/office/drawing/2014/chart" uri="{C3380CC4-5D6E-409C-BE32-E72D297353CC}">
              <c16:uniqueId val="{00000000-CF51-425A-9536-83D63284177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CF51-425A-9536-83D63284177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321.36</c:v>
                </c:pt>
                <c:pt idx="1">
                  <c:v>313.35000000000002</c:v>
                </c:pt>
                <c:pt idx="2">
                  <c:v>314.32</c:v>
                </c:pt>
                <c:pt idx="3">
                  <c:v>312.36</c:v>
                </c:pt>
                <c:pt idx="4">
                  <c:v>299.05</c:v>
                </c:pt>
              </c:numCache>
            </c:numRef>
          </c:val>
          <c:extLst>
            <c:ext xmlns:c16="http://schemas.microsoft.com/office/drawing/2014/chart" uri="{C3380CC4-5D6E-409C-BE32-E72D297353CC}">
              <c16:uniqueId val="{00000000-A426-4D63-A77B-B09C1845439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A426-4D63-A77B-B09C1845439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80.86</c:v>
                </c:pt>
                <c:pt idx="1">
                  <c:v>84.14</c:v>
                </c:pt>
                <c:pt idx="2">
                  <c:v>85.13</c:v>
                </c:pt>
                <c:pt idx="3">
                  <c:v>83.91</c:v>
                </c:pt>
                <c:pt idx="4">
                  <c:v>84.35</c:v>
                </c:pt>
              </c:numCache>
            </c:numRef>
          </c:val>
          <c:extLst>
            <c:ext xmlns:c16="http://schemas.microsoft.com/office/drawing/2014/chart" uri="{C3380CC4-5D6E-409C-BE32-E72D297353CC}">
              <c16:uniqueId val="{00000000-9B00-4B58-AD2E-D576D874948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9B00-4B58-AD2E-D576D874948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275.32</c:v>
                </c:pt>
                <c:pt idx="1">
                  <c:v>265.64999999999998</c:v>
                </c:pt>
                <c:pt idx="2">
                  <c:v>262.01</c:v>
                </c:pt>
                <c:pt idx="3">
                  <c:v>262.85000000000002</c:v>
                </c:pt>
                <c:pt idx="4">
                  <c:v>263.49</c:v>
                </c:pt>
              </c:numCache>
            </c:numRef>
          </c:val>
          <c:extLst>
            <c:ext xmlns:c16="http://schemas.microsoft.com/office/drawing/2014/chart" uri="{C3380CC4-5D6E-409C-BE32-E72D297353CC}">
              <c16:uniqueId val="{00000000-AF8A-433E-8D73-87B4D4DA3A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AF8A-433E-8D73-87B4D4DA3A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長生郡市広域市町村圏組合（事業会計分）</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58.86</v>
      </c>
      <c r="J10" s="38"/>
      <c r="K10" s="38"/>
      <c r="L10" s="38"/>
      <c r="M10" s="38"/>
      <c r="N10" s="38"/>
      <c r="O10" s="65"/>
      <c r="P10" s="55">
        <f>データ!$P$6</f>
        <v>96.5</v>
      </c>
      <c r="Q10" s="55"/>
      <c r="R10" s="55"/>
      <c r="S10" s="55"/>
      <c r="T10" s="55"/>
      <c r="U10" s="55"/>
      <c r="V10" s="55"/>
      <c r="W10" s="66">
        <f>データ!$Q$6</f>
        <v>3871</v>
      </c>
      <c r="X10" s="66"/>
      <c r="Y10" s="66"/>
      <c r="Z10" s="66"/>
      <c r="AA10" s="66"/>
      <c r="AB10" s="66"/>
      <c r="AC10" s="66"/>
      <c r="AD10" s="2"/>
      <c r="AE10" s="2"/>
      <c r="AF10" s="2"/>
      <c r="AG10" s="2"/>
      <c r="AH10" s="2"/>
      <c r="AI10" s="2"/>
      <c r="AJ10" s="2"/>
      <c r="AK10" s="2"/>
      <c r="AL10" s="66">
        <f>データ!$U$6</f>
        <v>139938</v>
      </c>
      <c r="AM10" s="66"/>
      <c r="AN10" s="66"/>
      <c r="AO10" s="66"/>
      <c r="AP10" s="66"/>
      <c r="AQ10" s="66"/>
      <c r="AR10" s="66"/>
      <c r="AS10" s="66"/>
      <c r="AT10" s="37">
        <f>データ!$V$6</f>
        <v>331.48</v>
      </c>
      <c r="AU10" s="38"/>
      <c r="AV10" s="38"/>
      <c r="AW10" s="38"/>
      <c r="AX10" s="38"/>
      <c r="AY10" s="38"/>
      <c r="AZ10" s="38"/>
      <c r="BA10" s="38"/>
      <c r="BB10" s="55">
        <f>データ!$W$6</f>
        <v>422.16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5MiLkWCK1rF3/WKGwhE0LsIS+DTCwKMwNqaauZUizaXFgrAl4XEozQls6m/K6sCfo1MDzqdUcw/kCSDqz3e78w==" saltValue="2IiX1JH1Plwv7+1YDgBC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128821</v>
      </c>
      <c r="D6" s="20">
        <f t="shared" si="3"/>
        <v>46</v>
      </c>
      <c r="E6" s="20">
        <f t="shared" si="3"/>
        <v>1</v>
      </c>
      <c r="F6" s="20">
        <f t="shared" si="3"/>
        <v>0</v>
      </c>
      <c r="G6" s="20">
        <f t="shared" si="3"/>
        <v>1</v>
      </c>
      <c r="H6" s="20" t="str">
        <f t="shared" si="3"/>
        <v>千葉県　長生郡市広域市町村圏組合（事業会計分）</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58.86</v>
      </c>
      <c r="P6" s="21">
        <f t="shared" si="3"/>
        <v>96.5</v>
      </c>
      <c r="Q6" s="21">
        <f t="shared" si="3"/>
        <v>3871</v>
      </c>
      <c r="R6" s="21" t="str">
        <f t="shared" si="3"/>
        <v>-</v>
      </c>
      <c r="S6" s="21" t="str">
        <f t="shared" si="3"/>
        <v>-</v>
      </c>
      <c r="T6" s="21" t="str">
        <f t="shared" si="3"/>
        <v>-</v>
      </c>
      <c r="U6" s="21">
        <f t="shared" si="3"/>
        <v>139938</v>
      </c>
      <c r="V6" s="21">
        <f t="shared" si="3"/>
        <v>331.48</v>
      </c>
      <c r="W6" s="21">
        <f t="shared" si="3"/>
        <v>422.16</v>
      </c>
      <c r="X6" s="22">
        <f>IF(X7="",NA(),X7)</f>
        <v>101.98</v>
      </c>
      <c r="Y6" s="22">
        <f t="shared" ref="Y6:AG6" si="4">IF(Y7="",NA(),Y7)</f>
        <v>105.64</v>
      </c>
      <c r="Z6" s="22">
        <f t="shared" si="4"/>
        <v>106.14</v>
      </c>
      <c r="AA6" s="22">
        <f t="shared" si="4"/>
        <v>105.05</v>
      </c>
      <c r="AB6" s="22">
        <f t="shared" si="4"/>
        <v>105.89</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266.86</v>
      </c>
      <c r="AU6" s="22">
        <f t="shared" ref="AU6:BC6" si="6">IF(AU7="",NA(),AU7)</f>
        <v>239.05</v>
      </c>
      <c r="AV6" s="22">
        <f t="shared" si="6"/>
        <v>241.09</v>
      </c>
      <c r="AW6" s="22">
        <f t="shared" si="6"/>
        <v>213.88</v>
      </c>
      <c r="AX6" s="22">
        <f t="shared" si="6"/>
        <v>218.91</v>
      </c>
      <c r="AY6" s="22">
        <f t="shared" si="6"/>
        <v>337.49</v>
      </c>
      <c r="AZ6" s="22">
        <f t="shared" si="6"/>
        <v>335.6</v>
      </c>
      <c r="BA6" s="22">
        <f t="shared" si="6"/>
        <v>358.91</v>
      </c>
      <c r="BB6" s="22">
        <f t="shared" si="6"/>
        <v>360.96</v>
      </c>
      <c r="BC6" s="22">
        <f t="shared" si="6"/>
        <v>351.29</v>
      </c>
      <c r="BD6" s="21" t="str">
        <f>IF(BD7="","",IF(BD7="-","【-】","【"&amp;SUBSTITUTE(TEXT(BD7,"#,##0.00"),"-","△")&amp;"】"))</f>
        <v>【261.51】</v>
      </c>
      <c r="BE6" s="22">
        <f>IF(BE7="",NA(),BE7)</f>
        <v>321.36</v>
      </c>
      <c r="BF6" s="22">
        <f t="shared" ref="BF6:BN6" si="7">IF(BF7="",NA(),BF7)</f>
        <v>313.35000000000002</v>
      </c>
      <c r="BG6" s="22">
        <f t="shared" si="7"/>
        <v>314.32</v>
      </c>
      <c r="BH6" s="22">
        <f t="shared" si="7"/>
        <v>312.36</v>
      </c>
      <c r="BI6" s="22">
        <f t="shared" si="7"/>
        <v>299.05</v>
      </c>
      <c r="BJ6" s="22">
        <f t="shared" si="7"/>
        <v>265.92</v>
      </c>
      <c r="BK6" s="22">
        <f t="shared" si="7"/>
        <v>258.26</v>
      </c>
      <c r="BL6" s="22">
        <f t="shared" si="7"/>
        <v>247.27</v>
      </c>
      <c r="BM6" s="22">
        <f t="shared" si="7"/>
        <v>239.18</v>
      </c>
      <c r="BN6" s="22">
        <f t="shared" si="7"/>
        <v>236.29</v>
      </c>
      <c r="BO6" s="21" t="str">
        <f>IF(BO7="","",IF(BO7="-","【-】","【"&amp;SUBSTITUTE(TEXT(BO7,"#,##0.00"),"-","△")&amp;"】"))</f>
        <v>【265.16】</v>
      </c>
      <c r="BP6" s="22">
        <f>IF(BP7="",NA(),BP7)</f>
        <v>80.86</v>
      </c>
      <c r="BQ6" s="22">
        <f t="shared" ref="BQ6:BY6" si="8">IF(BQ7="",NA(),BQ7)</f>
        <v>84.14</v>
      </c>
      <c r="BR6" s="22">
        <f t="shared" si="8"/>
        <v>85.13</v>
      </c>
      <c r="BS6" s="22">
        <f t="shared" si="8"/>
        <v>83.91</v>
      </c>
      <c r="BT6" s="22">
        <f t="shared" si="8"/>
        <v>84.35</v>
      </c>
      <c r="BU6" s="22">
        <f t="shared" si="8"/>
        <v>105.86</v>
      </c>
      <c r="BV6" s="22">
        <f t="shared" si="8"/>
        <v>106.07</v>
      </c>
      <c r="BW6" s="22">
        <f t="shared" si="8"/>
        <v>105.34</v>
      </c>
      <c r="BX6" s="22">
        <f t="shared" si="8"/>
        <v>101.89</v>
      </c>
      <c r="BY6" s="22">
        <f t="shared" si="8"/>
        <v>104.33</v>
      </c>
      <c r="BZ6" s="21" t="str">
        <f>IF(BZ7="","",IF(BZ7="-","【-】","【"&amp;SUBSTITUTE(TEXT(BZ7,"#,##0.00"),"-","△")&amp;"】"))</f>
        <v>【102.35】</v>
      </c>
      <c r="CA6" s="22">
        <f>IF(CA7="",NA(),CA7)</f>
        <v>275.32</v>
      </c>
      <c r="CB6" s="22">
        <f t="shared" ref="CB6:CJ6" si="9">IF(CB7="",NA(),CB7)</f>
        <v>265.64999999999998</v>
      </c>
      <c r="CC6" s="22">
        <f t="shared" si="9"/>
        <v>262.01</v>
      </c>
      <c r="CD6" s="22">
        <f t="shared" si="9"/>
        <v>262.85000000000002</v>
      </c>
      <c r="CE6" s="22">
        <f t="shared" si="9"/>
        <v>263.49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48.87</v>
      </c>
      <c r="CM6" s="22">
        <f t="shared" ref="CM6:CU6" si="10">IF(CM7="",NA(),CM7)</f>
        <v>49.2</v>
      </c>
      <c r="CN6" s="22">
        <f t="shared" si="10"/>
        <v>48.73</v>
      </c>
      <c r="CO6" s="22">
        <f t="shared" si="10"/>
        <v>48.85</v>
      </c>
      <c r="CP6" s="22">
        <f t="shared" si="10"/>
        <v>47.91</v>
      </c>
      <c r="CQ6" s="22">
        <f t="shared" si="10"/>
        <v>62.38</v>
      </c>
      <c r="CR6" s="22">
        <f t="shared" si="10"/>
        <v>62.83</v>
      </c>
      <c r="CS6" s="22">
        <f t="shared" si="10"/>
        <v>62.05</v>
      </c>
      <c r="CT6" s="22">
        <f t="shared" si="10"/>
        <v>63.23</v>
      </c>
      <c r="CU6" s="22">
        <f t="shared" si="10"/>
        <v>62.59</v>
      </c>
      <c r="CV6" s="21" t="str">
        <f>IF(CV7="","",IF(CV7="-","【-】","【"&amp;SUBSTITUTE(TEXT(CV7,"#,##0.00"),"-","△")&amp;"】"))</f>
        <v>【60.29】</v>
      </c>
      <c r="CW6" s="22">
        <f>IF(CW7="",NA(),CW7)</f>
        <v>86.4</v>
      </c>
      <c r="CX6" s="22">
        <f t="shared" ref="CX6:DF6" si="11">IF(CX7="",NA(),CX7)</f>
        <v>85.74</v>
      </c>
      <c r="CY6" s="22">
        <f t="shared" si="11"/>
        <v>84.79</v>
      </c>
      <c r="CZ6" s="22">
        <f t="shared" si="11"/>
        <v>84.66</v>
      </c>
      <c r="DA6" s="22">
        <f t="shared" si="11"/>
        <v>86.57</v>
      </c>
      <c r="DB6" s="22">
        <f t="shared" si="11"/>
        <v>89.17</v>
      </c>
      <c r="DC6" s="22">
        <f t="shared" si="11"/>
        <v>88.86</v>
      </c>
      <c r="DD6" s="22">
        <f t="shared" si="11"/>
        <v>89.11</v>
      </c>
      <c r="DE6" s="22">
        <f t="shared" si="11"/>
        <v>89.35</v>
      </c>
      <c r="DF6" s="22">
        <f t="shared" si="11"/>
        <v>89.7</v>
      </c>
      <c r="DG6" s="21" t="str">
        <f>IF(DG7="","",IF(DG7="-","【-】","【"&amp;SUBSTITUTE(TEXT(DG7,"#,##0.00"),"-","△")&amp;"】"))</f>
        <v>【90.12】</v>
      </c>
      <c r="DH6" s="22">
        <f>IF(DH7="",NA(),DH7)</f>
        <v>49.25</v>
      </c>
      <c r="DI6" s="22">
        <f t="shared" ref="DI6:DQ6" si="12">IF(DI7="",NA(),DI7)</f>
        <v>50.17</v>
      </c>
      <c r="DJ6" s="22">
        <f t="shared" si="12"/>
        <v>50.92</v>
      </c>
      <c r="DK6" s="22">
        <f t="shared" si="12"/>
        <v>51.73</v>
      </c>
      <c r="DL6" s="22">
        <f t="shared" si="12"/>
        <v>52.62</v>
      </c>
      <c r="DM6" s="22">
        <f t="shared" si="12"/>
        <v>46.99</v>
      </c>
      <c r="DN6" s="22">
        <f t="shared" si="12"/>
        <v>47.89</v>
      </c>
      <c r="DO6" s="22">
        <f t="shared" si="12"/>
        <v>48.69</v>
      </c>
      <c r="DP6" s="22">
        <f t="shared" si="12"/>
        <v>49.62</v>
      </c>
      <c r="DQ6" s="22">
        <f t="shared" si="12"/>
        <v>50.5</v>
      </c>
      <c r="DR6" s="21" t="str">
        <f>IF(DR7="","",IF(DR7="-","【-】","【"&amp;SUBSTITUTE(TEXT(DR7,"#,##0.00"),"-","△")&amp;"】"))</f>
        <v>【50.88】</v>
      </c>
      <c r="DS6" s="22">
        <f>IF(DS7="",NA(),DS7)</f>
        <v>36.380000000000003</v>
      </c>
      <c r="DT6" s="22">
        <f t="shared" ref="DT6:EB6" si="13">IF(DT7="",NA(),DT7)</f>
        <v>45.02</v>
      </c>
      <c r="DU6" s="22">
        <f t="shared" si="13"/>
        <v>55.28</v>
      </c>
      <c r="DV6" s="22">
        <f t="shared" si="13"/>
        <v>56.49</v>
      </c>
      <c r="DW6" s="22">
        <f t="shared" si="13"/>
        <v>57.68</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0.36</v>
      </c>
      <c r="EE6" s="22">
        <f t="shared" ref="EE6:EM6" si="14">IF(EE7="",NA(),EE7)</f>
        <v>0.53</v>
      </c>
      <c r="EF6" s="22">
        <f t="shared" si="14"/>
        <v>0.39</v>
      </c>
      <c r="EG6" s="22">
        <f t="shared" si="14"/>
        <v>0.51</v>
      </c>
      <c r="EH6" s="22">
        <f t="shared" si="14"/>
        <v>0.49</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128821</v>
      </c>
      <c r="D7" s="24">
        <v>46</v>
      </c>
      <c r="E7" s="24">
        <v>1</v>
      </c>
      <c r="F7" s="24">
        <v>0</v>
      </c>
      <c r="G7" s="24">
        <v>1</v>
      </c>
      <c r="H7" s="24" t="s">
        <v>93</v>
      </c>
      <c r="I7" s="24" t="s">
        <v>94</v>
      </c>
      <c r="J7" s="24" t="s">
        <v>95</v>
      </c>
      <c r="K7" s="24" t="s">
        <v>96</v>
      </c>
      <c r="L7" s="24" t="s">
        <v>97</v>
      </c>
      <c r="M7" s="24" t="s">
        <v>98</v>
      </c>
      <c r="N7" s="25" t="s">
        <v>99</v>
      </c>
      <c r="O7" s="25">
        <v>58.86</v>
      </c>
      <c r="P7" s="25">
        <v>96.5</v>
      </c>
      <c r="Q7" s="25">
        <v>3871</v>
      </c>
      <c r="R7" s="25" t="s">
        <v>99</v>
      </c>
      <c r="S7" s="25" t="s">
        <v>99</v>
      </c>
      <c r="T7" s="25" t="s">
        <v>99</v>
      </c>
      <c r="U7" s="25">
        <v>139938</v>
      </c>
      <c r="V7" s="25">
        <v>331.48</v>
      </c>
      <c r="W7" s="25">
        <v>422.16</v>
      </c>
      <c r="X7" s="25">
        <v>101.98</v>
      </c>
      <c r="Y7" s="25">
        <v>105.64</v>
      </c>
      <c r="Z7" s="25">
        <v>106.14</v>
      </c>
      <c r="AA7" s="25">
        <v>105.05</v>
      </c>
      <c r="AB7" s="25">
        <v>105.89</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266.86</v>
      </c>
      <c r="AU7" s="25">
        <v>239.05</v>
      </c>
      <c r="AV7" s="25">
        <v>241.09</v>
      </c>
      <c r="AW7" s="25">
        <v>213.88</v>
      </c>
      <c r="AX7" s="25">
        <v>218.91</v>
      </c>
      <c r="AY7" s="25">
        <v>337.49</v>
      </c>
      <c r="AZ7" s="25">
        <v>335.6</v>
      </c>
      <c r="BA7" s="25">
        <v>358.91</v>
      </c>
      <c r="BB7" s="25">
        <v>360.96</v>
      </c>
      <c r="BC7" s="25">
        <v>351.29</v>
      </c>
      <c r="BD7" s="25">
        <v>261.51</v>
      </c>
      <c r="BE7" s="25">
        <v>321.36</v>
      </c>
      <c r="BF7" s="25">
        <v>313.35000000000002</v>
      </c>
      <c r="BG7" s="25">
        <v>314.32</v>
      </c>
      <c r="BH7" s="25">
        <v>312.36</v>
      </c>
      <c r="BI7" s="25">
        <v>299.05</v>
      </c>
      <c r="BJ7" s="25">
        <v>265.92</v>
      </c>
      <c r="BK7" s="25">
        <v>258.26</v>
      </c>
      <c r="BL7" s="25">
        <v>247.27</v>
      </c>
      <c r="BM7" s="25">
        <v>239.18</v>
      </c>
      <c r="BN7" s="25">
        <v>236.29</v>
      </c>
      <c r="BO7" s="25">
        <v>265.16000000000003</v>
      </c>
      <c r="BP7" s="25">
        <v>80.86</v>
      </c>
      <c r="BQ7" s="25">
        <v>84.14</v>
      </c>
      <c r="BR7" s="25">
        <v>85.13</v>
      </c>
      <c r="BS7" s="25">
        <v>83.91</v>
      </c>
      <c r="BT7" s="25">
        <v>84.35</v>
      </c>
      <c r="BU7" s="25">
        <v>105.86</v>
      </c>
      <c r="BV7" s="25">
        <v>106.07</v>
      </c>
      <c r="BW7" s="25">
        <v>105.34</v>
      </c>
      <c r="BX7" s="25">
        <v>101.89</v>
      </c>
      <c r="BY7" s="25">
        <v>104.33</v>
      </c>
      <c r="BZ7" s="25">
        <v>102.35</v>
      </c>
      <c r="CA7" s="25">
        <v>275.32</v>
      </c>
      <c r="CB7" s="25">
        <v>265.64999999999998</v>
      </c>
      <c r="CC7" s="25">
        <v>262.01</v>
      </c>
      <c r="CD7" s="25">
        <v>262.85000000000002</v>
      </c>
      <c r="CE7" s="25">
        <v>263.49</v>
      </c>
      <c r="CF7" s="25">
        <v>158.58000000000001</v>
      </c>
      <c r="CG7" s="25">
        <v>159.22</v>
      </c>
      <c r="CH7" s="25">
        <v>159.6</v>
      </c>
      <c r="CI7" s="25">
        <v>156.32</v>
      </c>
      <c r="CJ7" s="25">
        <v>157.4</v>
      </c>
      <c r="CK7" s="25">
        <v>167.74</v>
      </c>
      <c r="CL7" s="25">
        <v>48.87</v>
      </c>
      <c r="CM7" s="25">
        <v>49.2</v>
      </c>
      <c r="CN7" s="25">
        <v>48.73</v>
      </c>
      <c r="CO7" s="25">
        <v>48.85</v>
      </c>
      <c r="CP7" s="25">
        <v>47.91</v>
      </c>
      <c r="CQ7" s="25">
        <v>62.38</v>
      </c>
      <c r="CR7" s="25">
        <v>62.83</v>
      </c>
      <c r="CS7" s="25">
        <v>62.05</v>
      </c>
      <c r="CT7" s="25">
        <v>63.23</v>
      </c>
      <c r="CU7" s="25">
        <v>62.59</v>
      </c>
      <c r="CV7" s="25">
        <v>60.29</v>
      </c>
      <c r="CW7" s="25">
        <v>86.4</v>
      </c>
      <c r="CX7" s="25">
        <v>85.74</v>
      </c>
      <c r="CY7" s="25">
        <v>84.79</v>
      </c>
      <c r="CZ7" s="25">
        <v>84.66</v>
      </c>
      <c r="DA7" s="25">
        <v>86.57</v>
      </c>
      <c r="DB7" s="25">
        <v>89.17</v>
      </c>
      <c r="DC7" s="25">
        <v>88.86</v>
      </c>
      <c r="DD7" s="25">
        <v>89.11</v>
      </c>
      <c r="DE7" s="25">
        <v>89.35</v>
      </c>
      <c r="DF7" s="25">
        <v>89.7</v>
      </c>
      <c r="DG7" s="25">
        <v>90.12</v>
      </c>
      <c r="DH7" s="25">
        <v>49.25</v>
      </c>
      <c r="DI7" s="25">
        <v>50.17</v>
      </c>
      <c r="DJ7" s="25">
        <v>50.92</v>
      </c>
      <c r="DK7" s="25">
        <v>51.73</v>
      </c>
      <c r="DL7" s="25">
        <v>52.62</v>
      </c>
      <c r="DM7" s="25">
        <v>46.99</v>
      </c>
      <c r="DN7" s="25">
        <v>47.89</v>
      </c>
      <c r="DO7" s="25">
        <v>48.69</v>
      </c>
      <c r="DP7" s="25">
        <v>49.62</v>
      </c>
      <c r="DQ7" s="25">
        <v>50.5</v>
      </c>
      <c r="DR7" s="25">
        <v>50.88</v>
      </c>
      <c r="DS7" s="25">
        <v>36.380000000000003</v>
      </c>
      <c r="DT7" s="25">
        <v>45.02</v>
      </c>
      <c r="DU7" s="25">
        <v>55.28</v>
      </c>
      <c r="DV7" s="25">
        <v>56.49</v>
      </c>
      <c r="DW7" s="25">
        <v>57.68</v>
      </c>
      <c r="DX7" s="25">
        <v>15.83</v>
      </c>
      <c r="DY7" s="25">
        <v>16.899999999999999</v>
      </c>
      <c r="DZ7" s="25">
        <v>18.260000000000002</v>
      </c>
      <c r="EA7" s="25">
        <v>19.510000000000002</v>
      </c>
      <c r="EB7" s="25">
        <v>21.19</v>
      </c>
      <c r="EC7" s="25">
        <v>22.3</v>
      </c>
      <c r="ED7" s="25">
        <v>0.36</v>
      </c>
      <c r="EE7" s="25">
        <v>0.53</v>
      </c>
      <c r="EF7" s="25">
        <v>0.39</v>
      </c>
      <c r="EG7" s="25">
        <v>0.51</v>
      </c>
      <c r="EH7" s="25">
        <v>0.49</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2023-01-18T07:40:29Z</cp:lastPrinted>
  <dcterms:created xsi:type="dcterms:W3CDTF">2022-12-01T00:56:36Z</dcterms:created>
  <dcterms:modified xsi:type="dcterms:W3CDTF">2023-02-24T06:20:36Z</dcterms:modified>
  <cp:category/>
</cp:coreProperties>
</file>