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Dstfs02\01170_市町村課$\01_所属全体フォルダ\6理財班\41-公営企業\★R04\04 経営比較分析表\20230106 経営比較分析表の分析等について（依頼）\07 検収後最終版データ\010 上水道（末端）\"/>
    </mc:Choice>
  </mc:AlternateContent>
  <xr:revisionPtr revIDLastSave="0" documentId="13_ncr:1_{62574C0A-7EAA-49F1-8BC5-A84F437ECAF2}" xr6:coauthVersionLast="47" xr6:coauthVersionMax="47" xr10:uidLastSave="{00000000-0000-0000-0000-000000000000}"/>
  <workbookProtection workbookAlgorithmName="SHA-512" workbookHashValue="0p45eyucWyc9wU7E9j5NBtd0kPV7lcW2ZPnm65yKqLpCm+v5D6At5whEkEsd+SbPJ40D7x7Ep6tkdzXps1Vuwg==" workbookSaltValue="0pABo23r71AIl2iAPv55N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BB8" i="4" s="1"/>
  <c r="S6" i="5"/>
  <c r="AT8" i="4" s="1"/>
  <c r="R6" i="5"/>
  <c r="Q6" i="5"/>
  <c r="W10" i="4" s="1"/>
  <c r="P6" i="5"/>
  <c r="P10" i="4" s="1"/>
  <c r="O6" i="5"/>
  <c r="I10" i="4" s="1"/>
  <c r="N6" i="5"/>
  <c r="B10" i="4" s="1"/>
  <c r="M6" i="5"/>
  <c r="AD8" i="4" s="1"/>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H85" i="4"/>
  <c r="AL10" i="4"/>
  <c r="AL8" i="4"/>
  <c r="W8" i="4"/>
  <c r="P8" i="4"/>
  <c r="I8" i="4"/>
</calcChain>
</file>

<file path=xl/sharedStrings.xml><?xml version="1.0" encoding="utf-8"?>
<sst xmlns="http://schemas.openxmlformats.org/spreadsheetml/2006/main" count="231" uniqueCount="114">
  <si>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</si>
  <si>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</si>
  <si>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</si>
  <si>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</si>
  <si>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</si>
  <si>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</si>
  <si>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</si>
  <si>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</si>
  <si>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</si>
  <si>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</si>
  <si>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</si>
  <si>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</si>
  <si>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</si>
  <si>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</si>
  <si>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</si>
  <si>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</si>
  <si>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</si>
  <si>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</si>
  <si>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</si>
  <si>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</si>
  <si>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</si>
  <si>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</si>
  <si>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</si>
  <si>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</si>
  <si>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</si>
  <si>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</si>
  <si>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</si>
  <si>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</si>
  <si>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</si>
  <si>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</si>
  <si>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</si>
  <si>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</si>
  <si>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</si>
  <si>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</si>
  <si>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</si>
  <si>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</si>
  <si>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</si>
  <si>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</si>
  <si>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</si>
  <si>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</si>
  <si>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</si>
  <si>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</si>
  <si>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</si>
  <si>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</si>
  <si>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</si>
  <si>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</si>
  <si>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</si>
  <si>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</si>
  <si>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</si>
  <si>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</si>
  <si>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</si>
  <si>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</si>
  <si>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</si>
  <si>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</si>
  <si>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</si>
  <si>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</si>
  <si>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</si>
  <si>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</si>
  <si>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</si>
  <si>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</si>
  <si>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</si>
  <si>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</si>
  <si>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</si>
  <si>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</si>
  <si>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</si>
  <si>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</si>
  <si>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</si>
  <si>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</si>
  <si>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</si>
  <si>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</si>
  <si>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</si>
  <si>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</si>
  <si>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</si>
  <si>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</si>
  <si>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</si>
  <si>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</si>
  <si>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</si>
  <si>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</si>
  <si>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</si>
  <si>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</si>
  <si>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</si>
  <si>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</si>
  <si>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</si>
  <si>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</si>
  <si>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</si>
  <si>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</si>
  <si>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</si>
  <si>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</si>
  <si>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</si>
  <si>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</si>
  <si>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</si>
  <si>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</si>
  <si>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</si>
  <si>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三芳水道企業団</t>
  </si>
  <si>
    <t>法適用</t>
  </si>
  <si>
    <t>水道事業</t>
  </si>
  <si>
    <t>末端給水事業</t>
  </si>
  <si>
    <t>A4</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</si>
  <si>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</si>
  <si>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</si>
  <si>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</si>
  <si>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</si>
  <si>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</si>
  <si>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</si>
  <si>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</si>
  <si>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</si>
  <si>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</si>
  <si>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</si>
  <si>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</si>
  <si>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</si>
  <si>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</si>
  <si>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工場の撤退や宿泊施設の廃業等による産業構造の変化に伴う人口減少により，給水収益は大幅に落ち込んできた。平成30年4月1日に水道料金改定（平均改定率5％）を実施したが、その後も施設の老朽化に伴う維持管理費の増加を賄う程の収益改善には至っておらず、今後も新型コロナウイルス感染症拡大、自然災害、人口減少の影響から給水に係る費用を料金収入で賄えているかどうかを評価する料金回収率は，さらに低下していくことが予想される。
　また，施設の老朽化に伴い，有収率についても低下していくことが考えられる。
　そのため，当企業団は，将来にわたって安定的な事業継続をしていくため，中長期的な視野に立った経営の基本計画である，水道事業経営戦略を平成28年度に策定している。経営戦略にのっとり，経常経費の削減を行いながら，漏水の多発する地区や無効水量の多い区域の老朽管等の更新を前倒しで実施するなど，適切な管路更新を継続して行っていく方針である。また，施設の維持管理費を抑えるため，休止中の施設については，水需要の動向を見ながら適宜縮小，廃止を計画的に進めて行く方針である。</t>
    <rPh sb="1" eb="3">
      <t>コウジョウ</t>
    </rPh>
    <rPh sb="4" eb="6">
      <t>テッタイ</t>
    </rPh>
    <rPh sb="86" eb="87">
      <t>ゴ</t>
    </rPh>
    <rPh sb="88" eb="90">
      <t>シセツ</t>
    </rPh>
    <rPh sb="91" eb="94">
      <t>ロウキュウカ</t>
    </rPh>
    <rPh sb="97" eb="101">
      <t>イジカンリ</t>
    </rPh>
    <rPh sb="101" eb="102">
      <t>ヒ</t>
    </rPh>
    <rPh sb="103" eb="105">
      <t>ゾウカ</t>
    </rPh>
    <rPh sb="106" eb="107">
      <t>マカナ</t>
    </rPh>
    <rPh sb="108" eb="109">
      <t>ホド</t>
    </rPh>
    <rPh sb="110" eb="112">
      <t>シュウエキ</t>
    </rPh>
    <rPh sb="112" eb="114">
      <t>カイゼン</t>
    </rPh>
    <rPh sb="116" eb="117">
      <t>イタ</t>
    </rPh>
    <rPh sb="123" eb="125">
      <t>コンゴ</t>
    </rPh>
    <rPh sb="126" eb="128">
      <t>シンガタ</t>
    </rPh>
    <rPh sb="141" eb="145">
      <t>シゼンサイガイ</t>
    </rPh>
    <rPh sb="151" eb="153">
      <t>エイキョウ</t>
    </rPh>
    <rPh sb="155" eb="157">
      <t>キュウスイ</t>
    </rPh>
    <rPh sb="158" eb="159">
      <t>カカ</t>
    </rPh>
    <rPh sb="160" eb="162">
      <t>ヒヨウ</t>
    </rPh>
    <rPh sb="163" eb="165">
      <t>リョウキン</t>
    </rPh>
    <rPh sb="165" eb="167">
      <t>シュウニュウ</t>
    </rPh>
    <rPh sb="168" eb="169">
      <t>マカナ</t>
    </rPh>
    <rPh sb="178" eb="180">
      <t>ヒョウカ</t>
    </rPh>
    <rPh sb="182" eb="184">
      <t>リョウキン</t>
    </rPh>
    <rPh sb="184" eb="186">
      <t>カイシュウ</t>
    </rPh>
    <rPh sb="186" eb="187">
      <t>リツ</t>
    </rPh>
    <rPh sb="192" eb="194">
      <t>テイカ</t>
    </rPh>
    <phoneticPr fontId="4"/>
  </si>
  <si>
    <t>　経常収支比率は，給水人口の減少に伴う給水収益の低下や補助金の削減により，今後も低下の傾向が予想される。工場の撤退や宿泊施設の廃業等により，給水人口の減少や人口密度の低下が進んでいることから，給水にかかる費用は増加傾向であり，これを賄うためには，水道料金の大幅な改定が必要となってしまう。このため，千葉県水道総合対策事業補助金や市町村補助金といった一般会計からの補助金を繰り入れ水道料金が極端に高額にならないようにしている。
　施設利用率は、平均値より高いものの，有収率は平均値より低く，このことは漏水等の料金収入につながらない水量が多いことを表している。そこで，当企業団では給水原価を下げるため，漏水量が多いと思われる区域を分析し、地区別漏水量の多い地区を中心に漏水調査の実施と老朽管の更新を優先して更新することにより、有収率向上を目指し施策を行っている。
　また，平成30年4月1日に水道料金改定（平均改定率5％）を実施した。新型コロナウイルス感染症拡大に伴う影響により、収益性の高い営業用水量が減量していたが，令和3年度には回復し，経常収支比率は102.31％と健全経営の水準とされる100％を上回った。営業収支等は一時的に改善したが，今後も新型コロナウイルス感染症拡大に伴う影響による営業用水量の減少や継続的な給水人口減少傾向により，水道料金収入の伸び悩みが続く一方、水道施設の維持管理費用は年々増加すると予想される。このように，当企業団の水道事業を取り巻く状況は，大変厳しい状況であり，より一層の経常費用削減や適切な料金徴収に努める必要があると考えている。</t>
    <rPh sb="96" eb="98">
      <t>キュウスイ</t>
    </rPh>
    <rPh sb="102" eb="104">
      <t>ヒヨウ</t>
    </rPh>
    <rPh sb="105" eb="109">
      <t>ゾウカケイコウ</t>
    </rPh>
    <rPh sb="116" eb="117">
      <t>マカナ</t>
    </rPh>
    <rPh sb="123" eb="127">
      <t>スイドウリョウキン</t>
    </rPh>
    <rPh sb="128" eb="130">
      <t>オオハバ</t>
    </rPh>
    <rPh sb="131" eb="133">
      <t>カイテイ</t>
    </rPh>
    <rPh sb="134" eb="136">
      <t>ヒツヨウ</t>
    </rPh>
    <rPh sb="149" eb="152">
      <t>チバケン</t>
    </rPh>
    <rPh sb="152" eb="156">
      <t>スイドウソウゴウ</t>
    </rPh>
    <rPh sb="156" eb="160">
      <t>タイサクジギョウ</t>
    </rPh>
    <rPh sb="160" eb="163">
      <t>ホジョキン</t>
    </rPh>
    <rPh sb="164" eb="167">
      <t>シチョウソン</t>
    </rPh>
    <rPh sb="167" eb="170">
      <t>ホジョキン</t>
    </rPh>
    <rPh sb="174" eb="178">
      <t>イッパンカイケイ</t>
    </rPh>
    <rPh sb="181" eb="184">
      <t>ホジョキン</t>
    </rPh>
    <rPh sb="185" eb="186">
      <t>ク</t>
    </rPh>
    <rPh sb="187" eb="188">
      <t>イ</t>
    </rPh>
    <rPh sb="189" eb="193">
      <t>スイドウリョウキン</t>
    </rPh>
    <rPh sb="194" eb="196">
      <t>キョクタン</t>
    </rPh>
    <rPh sb="197" eb="199">
      <t>コウガク</t>
    </rPh>
    <rPh sb="306" eb="307">
      <t>オモ</t>
    </rPh>
    <rPh sb="317" eb="320">
      <t>チクベツ</t>
    </rPh>
    <rPh sb="322" eb="323">
      <t>リョウ</t>
    </rPh>
    <rPh sb="324" eb="325">
      <t>オオ</t>
    </rPh>
    <rPh sb="326" eb="328">
      <t>チク</t>
    </rPh>
    <rPh sb="329" eb="331">
      <t>チュウシン</t>
    </rPh>
    <rPh sb="332" eb="336">
      <t>ロウスイチョウサ</t>
    </rPh>
    <rPh sb="337" eb="339">
      <t>ジッシ</t>
    </rPh>
    <rPh sb="344" eb="346">
      <t>コウシン</t>
    </rPh>
    <rPh sb="351" eb="353">
      <t>コウシン</t>
    </rPh>
    <rPh sb="373" eb="374">
      <t>オコナ</t>
    </rPh>
    <rPh sb="415" eb="417">
      <t>シンガタ</t>
    </rPh>
    <rPh sb="440" eb="441">
      <t>セイ</t>
    </rPh>
    <rPh sb="442" eb="443">
      <t>タカ</t>
    </rPh>
    <rPh sb="444" eb="446">
      <t>エイギョウ</t>
    </rPh>
    <rPh sb="446" eb="447">
      <t>ヨウ</t>
    </rPh>
    <rPh sb="450" eb="452">
      <t>ゲンリョウ</t>
    </rPh>
    <rPh sb="458" eb="460">
      <t>レイワ</t>
    </rPh>
    <rPh sb="461" eb="462">
      <t>ネン</t>
    </rPh>
    <rPh sb="462" eb="463">
      <t>ド</t>
    </rPh>
    <rPh sb="465" eb="467">
      <t>カイフク</t>
    </rPh>
    <rPh sb="469" eb="471">
      <t>ケイジョウ</t>
    </rPh>
    <rPh sb="471" eb="473">
      <t>シュウシ</t>
    </rPh>
    <rPh sb="473" eb="475">
      <t>ヒリツ</t>
    </rPh>
    <rPh sb="484" eb="486">
      <t>ケンゼン</t>
    </rPh>
    <rPh sb="486" eb="488">
      <t>ケイエイ</t>
    </rPh>
    <rPh sb="489" eb="491">
      <t>スイジュン</t>
    </rPh>
    <rPh sb="500" eb="502">
      <t>ウワマワ</t>
    </rPh>
    <rPh sb="521" eb="523">
      <t>コンゴ</t>
    </rPh>
    <rPh sb="524" eb="526">
      <t>シンガタ</t>
    </rPh>
    <rPh sb="533" eb="536">
      <t>カンセンショウ</t>
    </rPh>
    <rPh sb="536" eb="538">
      <t>カクダイ</t>
    </rPh>
    <rPh sb="539" eb="540">
      <t>トモナ</t>
    </rPh>
    <rPh sb="541" eb="543">
      <t>エイキョウ</t>
    </rPh>
    <rPh sb="546" eb="549">
      <t>エイギョウヨウ</t>
    </rPh>
    <rPh sb="549" eb="551">
      <t>スイリョウ</t>
    </rPh>
    <rPh sb="552" eb="554">
      <t>ゲンショウ</t>
    </rPh>
    <rPh sb="555" eb="558">
      <t>ケイゾクテキ</t>
    </rPh>
    <rPh sb="559" eb="561">
      <t>キュウスイ</t>
    </rPh>
    <rPh sb="565" eb="567">
      <t>ケイコウ</t>
    </rPh>
    <rPh sb="571" eb="573">
      <t>スイドウ</t>
    </rPh>
    <rPh sb="573" eb="575">
      <t>リョウキン</t>
    </rPh>
    <rPh sb="575" eb="577">
      <t>シュウニュウ</t>
    </rPh>
    <rPh sb="578" eb="579">
      <t>ノ</t>
    </rPh>
    <rPh sb="580" eb="581">
      <t>ナヤ</t>
    </rPh>
    <rPh sb="585" eb="587">
      <t>イッポウ</t>
    </rPh>
    <rPh sb="588" eb="592">
      <t>スイドウシセツ</t>
    </rPh>
    <rPh sb="593" eb="597">
      <t>イジカンリ</t>
    </rPh>
    <rPh sb="597" eb="599">
      <t>ヒヨウ</t>
    </rPh>
    <rPh sb="600" eb="602">
      <t>ネンネン</t>
    </rPh>
    <rPh sb="602" eb="604">
      <t>ゾウカ</t>
    </rPh>
    <rPh sb="607" eb="609">
      <t>ヨソウ</t>
    </rPh>
    <rPh sb="637" eb="639">
      <t>タイヘン</t>
    </rPh>
    <rPh sb="660" eb="662">
      <t>テキセツ</t>
    </rPh>
    <rPh sb="663" eb="665">
      <t>リョウキン</t>
    </rPh>
    <rPh sb="665" eb="667">
      <t>チョウシュウ</t>
    </rPh>
    <phoneticPr fontId="4"/>
  </si>
  <si>
    <t>　管路経年化率が，平均値に比べて著しく高いことから，当企業団における管路老朽化の度合は，非常に高いと考えている。また，有形固定資産減価償却率についても平均値と比較して高く，かつ，増加傾向により，管路のみならず，施設等についても老朽化が進行していると捉えている。これらのことは，有収率向上や施設の強靭化を踏まえて，更新が急務であると認識している。有収率は74.76%と前年度より1.94ポイント増加している。これは令和3年度から漏水調査委託業務を実施し，漏水箇所の早期発見から，迅速な漏水修理に繋げることで漏水量を減らし，有収率の改善を図ることができた結果である。
　当企業団としては，漏水多発地区や無効水量の多い区域の老朽管等を優先的に更新しつつ，老朽管更新計画にのっとり，老朽管の更新を計画的に実施する方針である。人口減少及び新型コロナ感染症拡大に伴う影響により，更なる水道料金の減収が想定される厳しい財政状況であるが，限られた予算及び人員の中で老朽管の更新を効率よく進める必要がある。更新計画にある管路をベースとし，管路の重要度，道路改良工事及び他の占用工事等の状況，漏水多発地区等を総合的に判断し，より重要度が高く，費用対効果の高い管路から老朽管更新事業を実施していく方針である。また、浄・配水場施設の統廃合による管路の変更（新設・廃止）も含め、配水管網の水理解析による適正管径の採用（増・減口径）など、施設整備計画との整合を図りながら合理的な配水管網計画を立案し、改良・更新事業を引き続き実施する。</t>
    <rPh sb="206" eb="208">
      <t>レイワ</t>
    </rPh>
    <rPh sb="209" eb="211">
      <t>ネンド</t>
    </rPh>
    <rPh sb="226" eb="230">
      <t>ロウスイカショ</t>
    </rPh>
    <rPh sb="231" eb="235">
      <t>ソウキハッケン</t>
    </rPh>
    <rPh sb="238" eb="240">
      <t>ジンソク</t>
    </rPh>
    <rPh sb="241" eb="245">
      <t>ロウスイシュウリ</t>
    </rPh>
    <rPh sb="246" eb="247">
      <t>ツナ</t>
    </rPh>
    <rPh sb="252" eb="255">
      <t>ロウスイリョウ</t>
    </rPh>
    <rPh sb="256" eb="257">
      <t>ヘ</t>
    </rPh>
    <rPh sb="260" eb="263">
      <t>ユウシュウリツ</t>
    </rPh>
    <rPh sb="264" eb="266">
      <t>カイゼン</t>
    </rPh>
    <rPh sb="267" eb="268">
      <t>ハカ</t>
    </rPh>
    <rPh sb="275" eb="277">
      <t>ケッカ</t>
    </rPh>
    <rPh sb="356" eb="357">
      <t>カン</t>
    </rPh>
    <rPh sb="382" eb="383">
      <t>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</si>
</sst>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
      <sz val="9"/>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8"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0.49</c:v>
                </c:pt>
                <c:pt idx="1">
                  <c:v>0.28999999999999998</c:v>
                </c:pt>
                <c:pt idx="2">
                  <c:v>0.24</c:v>
                </c:pt>
                <c:pt idx="3">
                  <c:v>0.59</c:v>
                </c:pt>
                <c:pt idx="4">
                  <c:v>0.35</c:v>
                </c:pt>
              </c:numCache>
            </c:numRef>
          </c:val>
          <c:extLst>
            <c:ext xmlns:c16="http://schemas.microsoft.com/office/drawing/2014/chart" uri="{C3380CC4-5D6E-409C-BE32-E72D297353CC}">
              <c16:uniqueId val="{00000000-B988-4E5E-8532-8ABD0A3E357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B988-4E5E-8532-8ABD0A3E357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72.430000000000007</c:v>
                </c:pt>
                <c:pt idx="1">
                  <c:v>70.569999999999993</c:v>
                </c:pt>
                <c:pt idx="2">
                  <c:v>74.58</c:v>
                </c:pt>
                <c:pt idx="3">
                  <c:v>75.88</c:v>
                </c:pt>
                <c:pt idx="4">
                  <c:v>73.709999999999994</c:v>
                </c:pt>
              </c:numCache>
            </c:numRef>
          </c:val>
          <c:extLst>
            <c:ext xmlns:c16="http://schemas.microsoft.com/office/drawing/2014/chart" uri="{C3380CC4-5D6E-409C-BE32-E72D297353CC}">
              <c16:uniqueId val="{00000000-3AA0-459E-AA53-08C58BADA8A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3AA0-459E-AA53-08C58BADA8A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74.02</c:v>
                </c:pt>
                <c:pt idx="1">
                  <c:v>75.62</c:v>
                </c:pt>
                <c:pt idx="2">
                  <c:v>72.959999999999994</c:v>
                </c:pt>
                <c:pt idx="3">
                  <c:v>72.819999999999993</c:v>
                </c:pt>
                <c:pt idx="4">
                  <c:v>74.760000000000005</c:v>
                </c:pt>
              </c:numCache>
            </c:numRef>
          </c:val>
          <c:extLst>
            <c:ext xmlns:c16="http://schemas.microsoft.com/office/drawing/2014/chart" uri="{C3380CC4-5D6E-409C-BE32-E72D297353CC}">
              <c16:uniqueId val="{00000000-CF2C-4519-A5D0-8EB7629E2C8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CF2C-4519-A5D0-8EB7629E2C8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99.98</c:v>
                </c:pt>
                <c:pt idx="1">
                  <c:v>100.91</c:v>
                </c:pt>
                <c:pt idx="2">
                  <c:v>99.43</c:v>
                </c:pt>
                <c:pt idx="3">
                  <c:v>98.09</c:v>
                </c:pt>
                <c:pt idx="4">
                  <c:v>102.31</c:v>
                </c:pt>
              </c:numCache>
            </c:numRef>
          </c:val>
          <c:extLst>
            <c:ext xmlns:c16="http://schemas.microsoft.com/office/drawing/2014/chart" uri="{C3380CC4-5D6E-409C-BE32-E72D297353CC}">
              <c16:uniqueId val="{00000000-5BBB-43E6-A838-182FDCBD714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5BBB-43E6-A838-182FDCBD714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52.46</c:v>
                </c:pt>
                <c:pt idx="1">
                  <c:v>53.45</c:v>
                </c:pt>
                <c:pt idx="2">
                  <c:v>54.42</c:v>
                </c:pt>
                <c:pt idx="3">
                  <c:v>55.87</c:v>
                </c:pt>
                <c:pt idx="4">
                  <c:v>57.23</c:v>
                </c:pt>
              </c:numCache>
            </c:numRef>
          </c:val>
          <c:extLst>
            <c:ext xmlns:c16="http://schemas.microsoft.com/office/drawing/2014/chart" uri="{C3380CC4-5D6E-409C-BE32-E72D297353CC}">
              <c16:uniqueId val="{00000000-7636-4A9E-A702-A46027D7390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7636-4A9E-A702-A46027D7390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40.71</c:v>
                </c:pt>
                <c:pt idx="1">
                  <c:v>49.78</c:v>
                </c:pt>
                <c:pt idx="2">
                  <c:v>50.37</c:v>
                </c:pt>
                <c:pt idx="3">
                  <c:v>53.29</c:v>
                </c:pt>
                <c:pt idx="4">
                  <c:v>54.79</c:v>
                </c:pt>
              </c:numCache>
            </c:numRef>
          </c:val>
          <c:extLst>
            <c:ext xmlns:c16="http://schemas.microsoft.com/office/drawing/2014/chart" uri="{C3380CC4-5D6E-409C-BE32-E72D297353CC}">
              <c16:uniqueId val="{00000000-0AEB-4858-8156-D324E36C4E7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0AEB-4858-8156-D324E36C4E7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formatCode="#,##0.00;&quot;△&quot;#,##0.00;&quot;-&quot;">
                  <c:v>0.02</c:v>
                </c:pt>
                <c:pt idx="1">
                  <c:v>0</c:v>
                </c:pt>
                <c:pt idx="2" formatCode="#,##0.00;&quot;△&quot;#,##0.00;&quot;-&quot;">
                  <c:v>0.82</c:v>
                </c:pt>
                <c:pt idx="3" formatCode="#,##0.00;&quot;△&quot;#,##0.00;&quot;-&quot;">
                  <c:v>2.83</c:v>
                </c:pt>
                <c:pt idx="4">
                  <c:v>0</c:v>
                </c:pt>
              </c:numCache>
            </c:numRef>
          </c:val>
          <c:extLst>
            <c:ext xmlns:c16="http://schemas.microsoft.com/office/drawing/2014/chart" uri="{C3380CC4-5D6E-409C-BE32-E72D297353CC}">
              <c16:uniqueId val="{00000000-7A43-4E7E-8017-434B8342F64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7A43-4E7E-8017-434B8342F64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245.87</c:v>
                </c:pt>
                <c:pt idx="1">
                  <c:v>216.59</c:v>
                </c:pt>
                <c:pt idx="2">
                  <c:v>188.51</c:v>
                </c:pt>
                <c:pt idx="3">
                  <c:v>200.78</c:v>
                </c:pt>
                <c:pt idx="4">
                  <c:v>195.27</c:v>
                </c:pt>
              </c:numCache>
            </c:numRef>
          </c:val>
          <c:extLst>
            <c:ext xmlns:c16="http://schemas.microsoft.com/office/drawing/2014/chart" uri="{C3380CC4-5D6E-409C-BE32-E72D297353CC}">
              <c16:uniqueId val="{00000000-D56F-4A2F-8D89-35D87AFAACB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D56F-4A2F-8D89-35D87AFAACB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261.51</c:v>
                </c:pt>
                <c:pt idx="1">
                  <c:v>240.13</c:v>
                </c:pt>
                <c:pt idx="2">
                  <c:v>233.83</c:v>
                </c:pt>
                <c:pt idx="3">
                  <c:v>220.44</c:v>
                </c:pt>
                <c:pt idx="4">
                  <c:v>203.75</c:v>
                </c:pt>
              </c:numCache>
            </c:numRef>
          </c:val>
          <c:extLst>
            <c:ext xmlns:c16="http://schemas.microsoft.com/office/drawing/2014/chart" uri="{C3380CC4-5D6E-409C-BE32-E72D297353CC}">
              <c16:uniqueId val="{00000000-27EC-4A18-B64C-EAFDF0C0E81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27EC-4A18-B64C-EAFDF0C0E81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71.489999999999995</c:v>
                </c:pt>
                <c:pt idx="1">
                  <c:v>73.09</c:v>
                </c:pt>
                <c:pt idx="2">
                  <c:v>71.53</c:v>
                </c:pt>
                <c:pt idx="3">
                  <c:v>70.319999999999993</c:v>
                </c:pt>
                <c:pt idx="4">
                  <c:v>71.72</c:v>
                </c:pt>
              </c:numCache>
            </c:numRef>
          </c:val>
          <c:extLst>
            <c:ext xmlns:c16="http://schemas.microsoft.com/office/drawing/2014/chart" uri="{C3380CC4-5D6E-409C-BE32-E72D297353CC}">
              <c16:uniqueId val="{00000000-0730-4448-9595-9770EF4A99A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0730-4448-9595-9770EF4A99A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324.54000000000002</c:v>
                </c:pt>
                <c:pt idx="1">
                  <c:v>330.97</c:v>
                </c:pt>
                <c:pt idx="2">
                  <c:v>341.82</c:v>
                </c:pt>
                <c:pt idx="3">
                  <c:v>344.67</c:v>
                </c:pt>
                <c:pt idx="4">
                  <c:v>340.04</c:v>
                </c:pt>
              </c:numCache>
            </c:numRef>
          </c:val>
          <c:extLst>
            <c:ext xmlns:c16="http://schemas.microsoft.com/office/drawing/2014/chart" uri="{C3380CC4-5D6E-409C-BE32-E72D297353CC}">
              <c16:uniqueId val="{00000000-C525-4FD5-9248-E364118EABF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C525-4FD5-9248-E364118EABF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千葉県　三芳水道企業団</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その他</v>
      </c>
      <c r="AE8" s="44"/>
      <c r="AF8" s="44"/>
      <c r="AG8" s="44"/>
      <c r="AH8" s="44"/>
      <c r="AI8" s="44"/>
      <c r="AJ8" s="44"/>
      <c r="AK8" s="2"/>
      <c r="AL8" s="45" t="str">
        <f>データ!$R$6</f>
        <v>-</v>
      </c>
      <c r="AM8" s="45"/>
      <c r="AN8" s="45"/>
      <c r="AO8" s="45"/>
      <c r="AP8" s="45"/>
      <c r="AQ8" s="45"/>
      <c r="AR8" s="45"/>
      <c r="AS8" s="45"/>
      <c r="AT8" s="46" t="str">
        <f>データ!$S$6</f>
        <v>-</v>
      </c>
      <c r="AU8" s="47"/>
      <c r="AV8" s="47"/>
      <c r="AW8" s="47"/>
      <c r="AX8" s="47"/>
      <c r="AY8" s="47"/>
      <c r="AZ8" s="47"/>
      <c r="BA8" s="47"/>
      <c r="BB8" s="48" t="str">
        <f>データ!$T$6</f>
        <v>-</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73.150000000000006</v>
      </c>
      <c r="J10" s="47"/>
      <c r="K10" s="47"/>
      <c r="L10" s="47"/>
      <c r="M10" s="47"/>
      <c r="N10" s="47"/>
      <c r="O10" s="82"/>
      <c r="P10" s="48">
        <f>データ!$P$6</f>
        <v>64.22</v>
      </c>
      <c r="Q10" s="48"/>
      <c r="R10" s="48"/>
      <c r="S10" s="48"/>
      <c r="T10" s="48"/>
      <c r="U10" s="48"/>
      <c r="V10" s="48"/>
      <c r="W10" s="45">
        <f>データ!$Q$6</f>
        <v>4088</v>
      </c>
      <c r="X10" s="45"/>
      <c r="Y10" s="45"/>
      <c r="Z10" s="45"/>
      <c r="AA10" s="45"/>
      <c r="AB10" s="45"/>
      <c r="AC10" s="45"/>
      <c r="AD10" s="2"/>
      <c r="AE10" s="2"/>
      <c r="AF10" s="2"/>
      <c r="AG10" s="2"/>
      <c r="AH10" s="2"/>
      <c r="AI10" s="2"/>
      <c r="AJ10" s="2"/>
      <c r="AK10" s="2"/>
      <c r="AL10" s="45">
        <f>データ!$U$6</f>
        <v>51954</v>
      </c>
      <c r="AM10" s="45"/>
      <c r="AN10" s="45"/>
      <c r="AO10" s="45"/>
      <c r="AP10" s="45"/>
      <c r="AQ10" s="45"/>
      <c r="AR10" s="45"/>
      <c r="AS10" s="45"/>
      <c r="AT10" s="46">
        <f>データ!$V$6</f>
        <v>169.81</v>
      </c>
      <c r="AU10" s="47"/>
      <c r="AV10" s="47"/>
      <c r="AW10" s="47"/>
      <c r="AX10" s="47"/>
      <c r="AY10" s="47"/>
      <c r="AZ10" s="47"/>
      <c r="BA10" s="47"/>
      <c r="BB10" s="48">
        <f>データ!$W$6</f>
        <v>305.95</v>
      </c>
      <c r="BC10" s="48"/>
      <c r="BD10" s="48"/>
      <c r="BE10" s="48"/>
      <c r="BF10" s="48"/>
      <c r="BG10" s="48"/>
      <c r="BH10" s="48"/>
      <c r="BI10" s="48"/>
      <c r="BJ10" s="2"/>
      <c r="BK10" s="2"/>
      <c r="BL10" s="64" t="s">
        <v>21</v>
      </c>
      <c r="BM10" s="65"/>
      <c r="BN10" s="66" t="s">
        <v>22</v>
      </c>
      <c r="BO10" s="66"/>
      <c r="BP10" s="66"/>
      <c r="BQ10" s="66"/>
      <c r="BR10" s="66"/>
      <c r="BS10" s="66"/>
      <c r="BT10" s="66"/>
      <c r="BU10" s="66"/>
      <c r="BV10" s="66"/>
      <c r="BW10" s="66"/>
      <c r="BX10" s="66"/>
      <c r="BY10" s="67"/>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2">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76" t="s">
        <v>25</v>
      </c>
      <c r="BM14" s="77"/>
      <c r="BN14" s="77"/>
      <c r="BO14" s="77"/>
      <c r="BP14" s="77"/>
      <c r="BQ14" s="77"/>
      <c r="BR14" s="77"/>
      <c r="BS14" s="77"/>
      <c r="BT14" s="77"/>
      <c r="BU14" s="77"/>
      <c r="BV14" s="77"/>
      <c r="BW14" s="77"/>
      <c r="BX14" s="77"/>
      <c r="BY14" s="77"/>
      <c r="BZ14" s="78"/>
    </row>
    <row r="15" spans="1:78" ht="13.5" customHeight="1" x14ac:dyDescent="0.2">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79"/>
      <c r="BM15" s="80"/>
      <c r="BN15" s="80"/>
      <c r="BO15" s="80"/>
      <c r="BP15" s="80"/>
      <c r="BQ15" s="80"/>
      <c r="BR15" s="80"/>
      <c r="BS15" s="80"/>
      <c r="BT15" s="80"/>
      <c r="BU15" s="80"/>
      <c r="BV15" s="80"/>
      <c r="BW15" s="80"/>
      <c r="BX15" s="80"/>
      <c r="BY15" s="80"/>
      <c r="BZ15" s="81"/>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0"/>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6" t="s">
        <v>26</v>
      </c>
      <c r="BM45" s="77"/>
      <c r="BN45" s="77"/>
      <c r="BO45" s="77"/>
      <c r="BP45" s="77"/>
      <c r="BQ45" s="77"/>
      <c r="BR45" s="77"/>
      <c r="BS45" s="77"/>
      <c r="BT45" s="77"/>
      <c r="BU45" s="77"/>
      <c r="BV45" s="77"/>
      <c r="BW45" s="77"/>
      <c r="BX45" s="77"/>
      <c r="BY45" s="77"/>
      <c r="BZ45" s="78"/>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9"/>
      <c r="BM46" s="80"/>
      <c r="BN46" s="80"/>
      <c r="BO46" s="80"/>
      <c r="BP46" s="80"/>
      <c r="BQ46" s="80"/>
      <c r="BR46" s="80"/>
      <c r="BS46" s="80"/>
      <c r="BT46" s="80"/>
      <c r="BU46" s="80"/>
      <c r="BV46" s="80"/>
      <c r="BW46" s="80"/>
      <c r="BX46" s="80"/>
      <c r="BY46" s="80"/>
      <c r="BZ46" s="81"/>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113</v>
      </c>
      <c r="BM47" s="84"/>
      <c r="BN47" s="84"/>
      <c r="BO47" s="84"/>
      <c r="BP47" s="84"/>
      <c r="BQ47" s="84"/>
      <c r="BR47" s="84"/>
      <c r="BS47" s="84"/>
      <c r="BT47" s="84"/>
      <c r="BU47" s="84"/>
      <c r="BV47" s="84"/>
      <c r="BW47" s="84"/>
      <c r="BX47" s="84"/>
      <c r="BY47" s="84"/>
      <c r="BZ47" s="8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6"/>
      <c r="BM48" s="84"/>
      <c r="BN48" s="84"/>
      <c r="BO48" s="84"/>
      <c r="BP48" s="84"/>
      <c r="BQ48" s="84"/>
      <c r="BR48" s="84"/>
      <c r="BS48" s="84"/>
      <c r="BT48" s="84"/>
      <c r="BU48" s="84"/>
      <c r="BV48" s="84"/>
      <c r="BW48" s="84"/>
      <c r="BX48" s="84"/>
      <c r="BY48" s="84"/>
      <c r="BZ48" s="8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6"/>
      <c r="BM49" s="84"/>
      <c r="BN49" s="84"/>
      <c r="BO49" s="84"/>
      <c r="BP49" s="84"/>
      <c r="BQ49" s="84"/>
      <c r="BR49" s="84"/>
      <c r="BS49" s="84"/>
      <c r="BT49" s="84"/>
      <c r="BU49" s="84"/>
      <c r="BV49" s="84"/>
      <c r="BW49" s="84"/>
      <c r="BX49" s="84"/>
      <c r="BY49" s="84"/>
      <c r="BZ49" s="8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6"/>
      <c r="BM50" s="84"/>
      <c r="BN50" s="84"/>
      <c r="BO50" s="84"/>
      <c r="BP50" s="84"/>
      <c r="BQ50" s="84"/>
      <c r="BR50" s="84"/>
      <c r="BS50" s="84"/>
      <c r="BT50" s="84"/>
      <c r="BU50" s="84"/>
      <c r="BV50" s="84"/>
      <c r="BW50" s="84"/>
      <c r="BX50" s="84"/>
      <c r="BY50" s="84"/>
      <c r="BZ50" s="8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6"/>
      <c r="BM51" s="84"/>
      <c r="BN51" s="84"/>
      <c r="BO51" s="84"/>
      <c r="BP51" s="84"/>
      <c r="BQ51" s="84"/>
      <c r="BR51" s="84"/>
      <c r="BS51" s="84"/>
      <c r="BT51" s="84"/>
      <c r="BU51" s="84"/>
      <c r="BV51" s="84"/>
      <c r="BW51" s="84"/>
      <c r="BX51" s="84"/>
      <c r="BY51" s="84"/>
      <c r="BZ51" s="8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6"/>
      <c r="BM52" s="84"/>
      <c r="BN52" s="84"/>
      <c r="BO52" s="84"/>
      <c r="BP52" s="84"/>
      <c r="BQ52" s="84"/>
      <c r="BR52" s="84"/>
      <c r="BS52" s="84"/>
      <c r="BT52" s="84"/>
      <c r="BU52" s="84"/>
      <c r="BV52" s="84"/>
      <c r="BW52" s="84"/>
      <c r="BX52" s="84"/>
      <c r="BY52" s="84"/>
      <c r="BZ52" s="8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6"/>
      <c r="BM53" s="84"/>
      <c r="BN53" s="84"/>
      <c r="BO53" s="84"/>
      <c r="BP53" s="84"/>
      <c r="BQ53" s="84"/>
      <c r="BR53" s="84"/>
      <c r="BS53" s="84"/>
      <c r="BT53" s="84"/>
      <c r="BU53" s="84"/>
      <c r="BV53" s="84"/>
      <c r="BW53" s="84"/>
      <c r="BX53" s="84"/>
      <c r="BY53" s="84"/>
      <c r="BZ53" s="8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6"/>
      <c r="BM54" s="84"/>
      <c r="BN54" s="84"/>
      <c r="BO54" s="84"/>
      <c r="BP54" s="84"/>
      <c r="BQ54" s="84"/>
      <c r="BR54" s="84"/>
      <c r="BS54" s="84"/>
      <c r="BT54" s="84"/>
      <c r="BU54" s="84"/>
      <c r="BV54" s="84"/>
      <c r="BW54" s="84"/>
      <c r="BX54" s="84"/>
      <c r="BY54" s="84"/>
      <c r="BZ54" s="8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6"/>
      <c r="BM55" s="84"/>
      <c r="BN55" s="84"/>
      <c r="BO55" s="84"/>
      <c r="BP55" s="84"/>
      <c r="BQ55" s="84"/>
      <c r="BR55" s="84"/>
      <c r="BS55" s="84"/>
      <c r="BT55" s="84"/>
      <c r="BU55" s="84"/>
      <c r="BV55" s="84"/>
      <c r="BW55" s="84"/>
      <c r="BX55" s="84"/>
      <c r="BY55" s="84"/>
      <c r="BZ55" s="8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6"/>
      <c r="BM56" s="84"/>
      <c r="BN56" s="84"/>
      <c r="BO56" s="84"/>
      <c r="BP56" s="84"/>
      <c r="BQ56" s="84"/>
      <c r="BR56" s="84"/>
      <c r="BS56" s="84"/>
      <c r="BT56" s="84"/>
      <c r="BU56" s="84"/>
      <c r="BV56" s="84"/>
      <c r="BW56" s="84"/>
      <c r="BX56" s="84"/>
      <c r="BY56" s="84"/>
      <c r="BZ56" s="8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6"/>
      <c r="BM57" s="84"/>
      <c r="BN57" s="84"/>
      <c r="BO57" s="84"/>
      <c r="BP57" s="84"/>
      <c r="BQ57" s="84"/>
      <c r="BR57" s="84"/>
      <c r="BS57" s="84"/>
      <c r="BT57" s="84"/>
      <c r="BU57" s="84"/>
      <c r="BV57" s="84"/>
      <c r="BW57" s="84"/>
      <c r="BX57" s="84"/>
      <c r="BY57" s="84"/>
      <c r="BZ57" s="8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6"/>
      <c r="BM58" s="84"/>
      <c r="BN58" s="84"/>
      <c r="BO58" s="84"/>
      <c r="BP58" s="84"/>
      <c r="BQ58" s="84"/>
      <c r="BR58" s="84"/>
      <c r="BS58" s="84"/>
      <c r="BT58" s="84"/>
      <c r="BU58" s="84"/>
      <c r="BV58" s="84"/>
      <c r="BW58" s="84"/>
      <c r="BX58" s="84"/>
      <c r="BY58" s="84"/>
      <c r="BZ58" s="8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6"/>
      <c r="BM59" s="84"/>
      <c r="BN59" s="84"/>
      <c r="BO59" s="84"/>
      <c r="BP59" s="84"/>
      <c r="BQ59" s="84"/>
      <c r="BR59" s="84"/>
      <c r="BS59" s="84"/>
      <c r="BT59" s="84"/>
      <c r="BU59" s="84"/>
      <c r="BV59" s="84"/>
      <c r="BW59" s="84"/>
      <c r="BX59" s="84"/>
      <c r="BY59" s="84"/>
      <c r="BZ59" s="85"/>
    </row>
    <row r="60" spans="1:78" ht="13.5" customHeight="1" x14ac:dyDescent="0.2">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86"/>
      <c r="BM60" s="84"/>
      <c r="BN60" s="84"/>
      <c r="BO60" s="84"/>
      <c r="BP60" s="84"/>
      <c r="BQ60" s="84"/>
      <c r="BR60" s="84"/>
      <c r="BS60" s="84"/>
      <c r="BT60" s="84"/>
      <c r="BU60" s="84"/>
      <c r="BV60" s="84"/>
      <c r="BW60" s="84"/>
      <c r="BX60" s="84"/>
      <c r="BY60" s="84"/>
      <c r="BZ60" s="85"/>
    </row>
    <row r="61" spans="1:78" ht="13.5" customHeight="1" x14ac:dyDescent="0.2">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86"/>
      <c r="BM61" s="84"/>
      <c r="BN61" s="84"/>
      <c r="BO61" s="84"/>
      <c r="BP61" s="84"/>
      <c r="BQ61" s="84"/>
      <c r="BR61" s="84"/>
      <c r="BS61" s="84"/>
      <c r="BT61" s="84"/>
      <c r="BU61" s="84"/>
      <c r="BV61" s="84"/>
      <c r="BW61" s="84"/>
      <c r="BX61" s="84"/>
      <c r="BY61" s="84"/>
      <c r="BZ61" s="8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6"/>
      <c r="BM62" s="84"/>
      <c r="BN62" s="84"/>
      <c r="BO62" s="84"/>
      <c r="BP62" s="84"/>
      <c r="BQ62" s="84"/>
      <c r="BR62" s="84"/>
      <c r="BS62" s="84"/>
      <c r="BT62" s="84"/>
      <c r="BU62" s="84"/>
      <c r="BV62" s="84"/>
      <c r="BW62" s="84"/>
      <c r="BX62" s="84"/>
      <c r="BY62" s="84"/>
      <c r="BZ62" s="8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6"/>
      <c r="BM63" s="84"/>
      <c r="BN63" s="84"/>
      <c r="BO63" s="84"/>
      <c r="BP63" s="84"/>
      <c r="BQ63" s="84"/>
      <c r="BR63" s="84"/>
      <c r="BS63" s="84"/>
      <c r="BT63" s="84"/>
      <c r="BU63" s="84"/>
      <c r="BV63" s="84"/>
      <c r="BW63" s="84"/>
      <c r="BX63" s="84"/>
      <c r="BY63" s="84"/>
      <c r="BZ63" s="8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6" t="s">
        <v>28</v>
      </c>
      <c r="BM64" s="77"/>
      <c r="BN64" s="77"/>
      <c r="BO64" s="77"/>
      <c r="BP64" s="77"/>
      <c r="BQ64" s="77"/>
      <c r="BR64" s="77"/>
      <c r="BS64" s="77"/>
      <c r="BT64" s="77"/>
      <c r="BU64" s="77"/>
      <c r="BV64" s="77"/>
      <c r="BW64" s="77"/>
      <c r="BX64" s="77"/>
      <c r="BY64" s="77"/>
      <c r="BZ64" s="78"/>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9"/>
      <c r="BM65" s="80"/>
      <c r="BN65" s="80"/>
      <c r="BO65" s="80"/>
      <c r="BP65" s="80"/>
      <c r="BQ65" s="80"/>
      <c r="BR65" s="80"/>
      <c r="BS65" s="80"/>
      <c r="BT65" s="80"/>
      <c r="BU65" s="80"/>
      <c r="BV65" s="80"/>
      <c r="BW65" s="80"/>
      <c r="BX65" s="80"/>
      <c r="BY65" s="80"/>
      <c r="BZ65" s="81"/>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1"/>
      <c r="BM82" s="62"/>
      <c r="BN82" s="62"/>
      <c r="BO82" s="62"/>
      <c r="BP82" s="62"/>
      <c r="BQ82" s="62"/>
      <c r="BR82" s="62"/>
      <c r="BS82" s="62"/>
      <c r="BT82" s="62"/>
      <c r="BU82" s="62"/>
      <c r="BV82" s="62"/>
      <c r="BW82" s="62"/>
      <c r="BX82" s="62"/>
      <c r="BY82" s="62"/>
      <c r="BZ82" s="6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yquD473rTheGJp2xjD1vvuAv8///RMHhH6AnNmyRqprdQ/n7uONS6BbAlHpJa7gFdULzgNNnuqoeMHAtJguoqA==" saltValue="AuvPPqjByjq5iYxFN0HDz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128015</v>
      </c>
      <c r="D6" s="20">
        <f t="shared" si="3"/>
        <v>46</v>
      </c>
      <c r="E6" s="20">
        <f t="shared" si="3"/>
        <v>1</v>
      </c>
      <c r="F6" s="20">
        <f t="shared" si="3"/>
        <v>0</v>
      </c>
      <c r="G6" s="20">
        <f t="shared" si="3"/>
        <v>1</v>
      </c>
      <c r="H6" s="20" t="str">
        <f t="shared" si="3"/>
        <v>千葉県　三芳水道企業団</v>
      </c>
      <c r="I6" s="20" t="str">
        <f t="shared" si="3"/>
        <v>法適用</v>
      </c>
      <c r="J6" s="20" t="str">
        <f t="shared" si="3"/>
        <v>水道事業</v>
      </c>
      <c r="K6" s="20" t="str">
        <f t="shared" si="3"/>
        <v>末端給水事業</v>
      </c>
      <c r="L6" s="20" t="str">
        <f t="shared" si="3"/>
        <v>A4</v>
      </c>
      <c r="M6" s="20" t="str">
        <f t="shared" si="3"/>
        <v>その他</v>
      </c>
      <c r="N6" s="21" t="str">
        <f t="shared" si="3"/>
        <v>-</v>
      </c>
      <c r="O6" s="21">
        <f t="shared" si="3"/>
        <v>73.150000000000006</v>
      </c>
      <c r="P6" s="21">
        <f t="shared" si="3"/>
        <v>64.22</v>
      </c>
      <c r="Q6" s="21">
        <f t="shared" si="3"/>
        <v>4088</v>
      </c>
      <c r="R6" s="21" t="str">
        <f t="shared" si="3"/>
        <v>-</v>
      </c>
      <c r="S6" s="21" t="str">
        <f t="shared" si="3"/>
        <v>-</v>
      </c>
      <c r="T6" s="21" t="str">
        <f t="shared" si="3"/>
        <v>-</v>
      </c>
      <c r="U6" s="21">
        <f t="shared" si="3"/>
        <v>51954</v>
      </c>
      <c r="V6" s="21">
        <f t="shared" si="3"/>
        <v>169.81</v>
      </c>
      <c r="W6" s="21">
        <f t="shared" si="3"/>
        <v>305.95</v>
      </c>
      <c r="X6" s="22">
        <f>IF(X7="",NA(),X7)</f>
        <v>99.98</v>
      </c>
      <c r="Y6" s="22">
        <f t="shared" ref="Y6:AG6" si="4">IF(Y7="",NA(),Y7)</f>
        <v>100.91</v>
      </c>
      <c r="Z6" s="22">
        <f t="shared" si="4"/>
        <v>99.43</v>
      </c>
      <c r="AA6" s="22">
        <f t="shared" si="4"/>
        <v>98.09</v>
      </c>
      <c r="AB6" s="22">
        <f t="shared" si="4"/>
        <v>102.31</v>
      </c>
      <c r="AC6" s="22">
        <f t="shared" si="4"/>
        <v>112.15</v>
      </c>
      <c r="AD6" s="22">
        <f t="shared" si="4"/>
        <v>111.44</v>
      </c>
      <c r="AE6" s="22">
        <f t="shared" si="4"/>
        <v>111.17</v>
      </c>
      <c r="AF6" s="22">
        <f t="shared" si="4"/>
        <v>110.91</v>
      </c>
      <c r="AG6" s="22">
        <f t="shared" si="4"/>
        <v>111.49</v>
      </c>
      <c r="AH6" s="21" t="str">
        <f>IF(AH7="","",IF(AH7="-","【-】","【"&amp;SUBSTITUTE(TEXT(AH7,"#,##0.00"),"-","△")&amp;"】"))</f>
        <v>【111.39】</v>
      </c>
      <c r="AI6" s="22">
        <f>IF(AI7="",NA(),AI7)</f>
        <v>0.02</v>
      </c>
      <c r="AJ6" s="21">
        <f t="shared" ref="AJ6:AR6" si="5">IF(AJ7="",NA(),AJ7)</f>
        <v>0</v>
      </c>
      <c r="AK6" s="22">
        <f t="shared" si="5"/>
        <v>0.82</v>
      </c>
      <c r="AL6" s="22">
        <f t="shared" si="5"/>
        <v>2.83</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245.87</v>
      </c>
      <c r="AU6" s="22">
        <f t="shared" ref="AU6:BC6" si="6">IF(AU7="",NA(),AU7)</f>
        <v>216.59</v>
      </c>
      <c r="AV6" s="22">
        <f t="shared" si="6"/>
        <v>188.51</v>
      </c>
      <c r="AW6" s="22">
        <f t="shared" si="6"/>
        <v>200.78</v>
      </c>
      <c r="AX6" s="22">
        <f t="shared" si="6"/>
        <v>195.27</v>
      </c>
      <c r="AY6" s="22">
        <f t="shared" si="6"/>
        <v>355.5</v>
      </c>
      <c r="AZ6" s="22">
        <f t="shared" si="6"/>
        <v>349.83</v>
      </c>
      <c r="BA6" s="22">
        <f t="shared" si="6"/>
        <v>360.86</v>
      </c>
      <c r="BB6" s="22">
        <f t="shared" si="6"/>
        <v>350.79</v>
      </c>
      <c r="BC6" s="22">
        <f t="shared" si="6"/>
        <v>354.57</v>
      </c>
      <c r="BD6" s="21" t="str">
        <f>IF(BD7="","",IF(BD7="-","【-】","【"&amp;SUBSTITUTE(TEXT(BD7,"#,##0.00"),"-","△")&amp;"】"))</f>
        <v>【261.51】</v>
      </c>
      <c r="BE6" s="22">
        <f>IF(BE7="",NA(),BE7)</f>
        <v>261.51</v>
      </c>
      <c r="BF6" s="22">
        <f t="shared" ref="BF6:BN6" si="7">IF(BF7="",NA(),BF7)</f>
        <v>240.13</v>
      </c>
      <c r="BG6" s="22">
        <f t="shared" si="7"/>
        <v>233.83</v>
      </c>
      <c r="BH6" s="22">
        <f t="shared" si="7"/>
        <v>220.44</v>
      </c>
      <c r="BI6" s="22">
        <f t="shared" si="7"/>
        <v>203.75</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71.489999999999995</v>
      </c>
      <c r="BQ6" s="22">
        <f t="shared" ref="BQ6:BY6" si="8">IF(BQ7="",NA(),BQ7)</f>
        <v>73.09</v>
      </c>
      <c r="BR6" s="22">
        <f t="shared" si="8"/>
        <v>71.53</v>
      </c>
      <c r="BS6" s="22">
        <f t="shared" si="8"/>
        <v>70.319999999999993</v>
      </c>
      <c r="BT6" s="22">
        <f t="shared" si="8"/>
        <v>71.72</v>
      </c>
      <c r="BU6" s="22">
        <f t="shared" si="8"/>
        <v>104.57</v>
      </c>
      <c r="BV6" s="22">
        <f t="shared" si="8"/>
        <v>103.54</v>
      </c>
      <c r="BW6" s="22">
        <f t="shared" si="8"/>
        <v>103.32</v>
      </c>
      <c r="BX6" s="22">
        <f t="shared" si="8"/>
        <v>100.85</v>
      </c>
      <c r="BY6" s="22">
        <f t="shared" si="8"/>
        <v>103.79</v>
      </c>
      <c r="BZ6" s="21" t="str">
        <f>IF(BZ7="","",IF(BZ7="-","【-】","【"&amp;SUBSTITUTE(TEXT(BZ7,"#,##0.00"),"-","△")&amp;"】"))</f>
        <v>【102.35】</v>
      </c>
      <c r="CA6" s="22">
        <f>IF(CA7="",NA(),CA7)</f>
        <v>324.54000000000002</v>
      </c>
      <c r="CB6" s="22">
        <f t="shared" ref="CB6:CJ6" si="9">IF(CB7="",NA(),CB7)</f>
        <v>330.97</v>
      </c>
      <c r="CC6" s="22">
        <f t="shared" si="9"/>
        <v>341.82</v>
      </c>
      <c r="CD6" s="22">
        <f t="shared" si="9"/>
        <v>344.67</v>
      </c>
      <c r="CE6" s="22">
        <f t="shared" si="9"/>
        <v>340.04</v>
      </c>
      <c r="CF6" s="22">
        <f t="shared" si="9"/>
        <v>165.47</v>
      </c>
      <c r="CG6" s="22">
        <f t="shared" si="9"/>
        <v>167.46</v>
      </c>
      <c r="CH6" s="22">
        <f t="shared" si="9"/>
        <v>168.56</v>
      </c>
      <c r="CI6" s="22">
        <f t="shared" si="9"/>
        <v>167.1</v>
      </c>
      <c r="CJ6" s="22">
        <f t="shared" si="9"/>
        <v>167.86</v>
      </c>
      <c r="CK6" s="21" t="str">
        <f>IF(CK7="","",IF(CK7="-","【-】","【"&amp;SUBSTITUTE(TEXT(CK7,"#,##0.00"),"-","△")&amp;"】"))</f>
        <v>【167.74】</v>
      </c>
      <c r="CL6" s="22">
        <f>IF(CL7="",NA(),CL7)</f>
        <v>72.430000000000007</v>
      </c>
      <c r="CM6" s="22">
        <f t="shared" ref="CM6:CU6" si="10">IF(CM7="",NA(),CM7)</f>
        <v>70.569999999999993</v>
      </c>
      <c r="CN6" s="22">
        <f t="shared" si="10"/>
        <v>74.58</v>
      </c>
      <c r="CO6" s="22">
        <f t="shared" si="10"/>
        <v>75.88</v>
      </c>
      <c r="CP6" s="22">
        <f t="shared" si="10"/>
        <v>73.709999999999994</v>
      </c>
      <c r="CQ6" s="22">
        <f t="shared" si="10"/>
        <v>59.74</v>
      </c>
      <c r="CR6" s="22">
        <f t="shared" si="10"/>
        <v>59.46</v>
      </c>
      <c r="CS6" s="22">
        <f t="shared" si="10"/>
        <v>59.51</v>
      </c>
      <c r="CT6" s="22">
        <f t="shared" si="10"/>
        <v>59.91</v>
      </c>
      <c r="CU6" s="22">
        <f t="shared" si="10"/>
        <v>59.4</v>
      </c>
      <c r="CV6" s="21" t="str">
        <f>IF(CV7="","",IF(CV7="-","【-】","【"&amp;SUBSTITUTE(TEXT(CV7,"#,##0.00"),"-","△")&amp;"】"))</f>
        <v>【60.29】</v>
      </c>
      <c r="CW6" s="22">
        <f>IF(CW7="",NA(),CW7)</f>
        <v>74.02</v>
      </c>
      <c r="CX6" s="22">
        <f t="shared" ref="CX6:DF6" si="11">IF(CX7="",NA(),CX7)</f>
        <v>75.62</v>
      </c>
      <c r="CY6" s="22">
        <f t="shared" si="11"/>
        <v>72.959999999999994</v>
      </c>
      <c r="CZ6" s="22">
        <f t="shared" si="11"/>
        <v>72.819999999999993</v>
      </c>
      <c r="DA6" s="22">
        <f t="shared" si="11"/>
        <v>74.760000000000005</v>
      </c>
      <c r="DB6" s="22">
        <f t="shared" si="11"/>
        <v>87.28</v>
      </c>
      <c r="DC6" s="22">
        <f t="shared" si="11"/>
        <v>87.41</v>
      </c>
      <c r="DD6" s="22">
        <f t="shared" si="11"/>
        <v>87.08</v>
      </c>
      <c r="DE6" s="22">
        <f t="shared" si="11"/>
        <v>87.26</v>
      </c>
      <c r="DF6" s="22">
        <f t="shared" si="11"/>
        <v>87.57</v>
      </c>
      <c r="DG6" s="21" t="str">
        <f>IF(DG7="","",IF(DG7="-","【-】","【"&amp;SUBSTITUTE(TEXT(DG7,"#,##0.00"),"-","△")&amp;"】"))</f>
        <v>【90.12】</v>
      </c>
      <c r="DH6" s="22">
        <f>IF(DH7="",NA(),DH7)</f>
        <v>52.46</v>
      </c>
      <c r="DI6" s="22">
        <f t="shared" ref="DI6:DQ6" si="12">IF(DI7="",NA(),DI7)</f>
        <v>53.45</v>
      </c>
      <c r="DJ6" s="22">
        <f t="shared" si="12"/>
        <v>54.42</v>
      </c>
      <c r="DK6" s="22">
        <f t="shared" si="12"/>
        <v>55.87</v>
      </c>
      <c r="DL6" s="22">
        <f t="shared" si="12"/>
        <v>57.23</v>
      </c>
      <c r="DM6" s="22">
        <f t="shared" si="12"/>
        <v>46.94</v>
      </c>
      <c r="DN6" s="22">
        <f t="shared" si="12"/>
        <v>47.62</v>
      </c>
      <c r="DO6" s="22">
        <f t="shared" si="12"/>
        <v>48.55</v>
      </c>
      <c r="DP6" s="22">
        <f t="shared" si="12"/>
        <v>49.2</v>
      </c>
      <c r="DQ6" s="22">
        <f t="shared" si="12"/>
        <v>50.01</v>
      </c>
      <c r="DR6" s="21" t="str">
        <f>IF(DR7="","",IF(DR7="-","【-】","【"&amp;SUBSTITUTE(TEXT(DR7,"#,##0.00"),"-","△")&amp;"】"))</f>
        <v>【50.88】</v>
      </c>
      <c r="DS6" s="22">
        <f>IF(DS7="",NA(),DS7)</f>
        <v>40.71</v>
      </c>
      <c r="DT6" s="22">
        <f t="shared" ref="DT6:EB6" si="13">IF(DT7="",NA(),DT7)</f>
        <v>49.78</v>
      </c>
      <c r="DU6" s="22">
        <f t="shared" si="13"/>
        <v>50.37</v>
      </c>
      <c r="DV6" s="22">
        <f t="shared" si="13"/>
        <v>53.29</v>
      </c>
      <c r="DW6" s="22">
        <f t="shared" si="13"/>
        <v>54.79</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0.49</v>
      </c>
      <c r="EE6" s="22">
        <f t="shared" ref="EE6:EM6" si="14">IF(EE7="",NA(),EE7)</f>
        <v>0.28999999999999998</v>
      </c>
      <c r="EF6" s="22">
        <f t="shared" si="14"/>
        <v>0.24</v>
      </c>
      <c r="EG6" s="22">
        <f t="shared" si="14"/>
        <v>0.59</v>
      </c>
      <c r="EH6" s="22">
        <f t="shared" si="14"/>
        <v>0.35</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2">
      <c r="A7" s="15"/>
      <c r="B7" s="24">
        <v>2021</v>
      </c>
      <c r="C7" s="24">
        <v>128015</v>
      </c>
      <c r="D7" s="24">
        <v>46</v>
      </c>
      <c r="E7" s="24">
        <v>1</v>
      </c>
      <c r="F7" s="24">
        <v>0</v>
      </c>
      <c r="G7" s="24">
        <v>1</v>
      </c>
      <c r="H7" s="24" t="s">
        <v>93</v>
      </c>
      <c r="I7" s="24" t="s">
        <v>94</v>
      </c>
      <c r="J7" s="24" t="s">
        <v>95</v>
      </c>
      <c r="K7" s="24" t="s">
        <v>96</v>
      </c>
      <c r="L7" s="24" t="s">
        <v>97</v>
      </c>
      <c r="M7" s="24" t="s">
        <v>98</v>
      </c>
      <c r="N7" s="25" t="s">
        <v>99</v>
      </c>
      <c r="O7" s="25">
        <v>73.150000000000006</v>
      </c>
      <c r="P7" s="25">
        <v>64.22</v>
      </c>
      <c r="Q7" s="25">
        <v>4088</v>
      </c>
      <c r="R7" s="25" t="s">
        <v>99</v>
      </c>
      <c r="S7" s="25" t="s">
        <v>99</v>
      </c>
      <c r="T7" s="25" t="s">
        <v>99</v>
      </c>
      <c r="U7" s="25">
        <v>51954</v>
      </c>
      <c r="V7" s="25">
        <v>169.81</v>
      </c>
      <c r="W7" s="25">
        <v>305.95</v>
      </c>
      <c r="X7" s="25">
        <v>99.98</v>
      </c>
      <c r="Y7" s="25">
        <v>100.91</v>
      </c>
      <c r="Z7" s="25">
        <v>99.43</v>
      </c>
      <c r="AA7" s="25">
        <v>98.09</v>
      </c>
      <c r="AB7" s="25">
        <v>102.31</v>
      </c>
      <c r="AC7" s="25">
        <v>112.15</v>
      </c>
      <c r="AD7" s="25">
        <v>111.44</v>
      </c>
      <c r="AE7" s="25">
        <v>111.17</v>
      </c>
      <c r="AF7" s="25">
        <v>110.91</v>
      </c>
      <c r="AG7" s="25">
        <v>111.49</v>
      </c>
      <c r="AH7" s="25">
        <v>111.39</v>
      </c>
      <c r="AI7" s="25">
        <v>0.02</v>
      </c>
      <c r="AJ7" s="25">
        <v>0</v>
      </c>
      <c r="AK7" s="25">
        <v>0.82</v>
      </c>
      <c r="AL7" s="25">
        <v>2.83</v>
      </c>
      <c r="AM7" s="25">
        <v>0</v>
      </c>
      <c r="AN7" s="25">
        <v>1</v>
      </c>
      <c r="AO7" s="25">
        <v>1.03</v>
      </c>
      <c r="AP7" s="25">
        <v>0.78</v>
      </c>
      <c r="AQ7" s="25">
        <v>0.92</v>
      </c>
      <c r="AR7" s="25">
        <v>0.87</v>
      </c>
      <c r="AS7" s="25">
        <v>1.3</v>
      </c>
      <c r="AT7" s="25">
        <v>245.87</v>
      </c>
      <c r="AU7" s="25">
        <v>216.59</v>
      </c>
      <c r="AV7" s="25">
        <v>188.51</v>
      </c>
      <c r="AW7" s="25">
        <v>200.78</v>
      </c>
      <c r="AX7" s="25">
        <v>195.27</v>
      </c>
      <c r="AY7" s="25">
        <v>355.5</v>
      </c>
      <c r="AZ7" s="25">
        <v>349.83</v>
      </c>
      <c r="BA7" s="25">
        <v>360.86</v>
      </c>
      <c r="BB7" s="25">
        <v>350.79</v>
      </c>
      <c r="BC7" s="25">
        <v>354.57</v>
      </c>
      <c r="BD7" s="25">
        <v>261.51</v>
      </c>
      <c r="BE7" s="25">
        <v>261.51</v>
      </c>
      <c r="BF7" s="25">
        <v>240.13</v>
      </c>
      <c r="BG7" s="25">
        <v>233.83</v>
      </c>
      <c r="BH7" s="25">
        <v>220.44</v>
      </c>
      <c r="BI7" s="25">
        <v>203.75</v>
      </c>
      <c r="BJ7" s="25">
        <v>312.58</v>
      </c>
      <c r="BK7" s="25">
        <v>314.87</v>
      </c>
      <c r="BL7" s="25">
        <v>309.27999999999997</v>
      </c>
      <c r="BM7" s="25">
        <v>322.92</v>
      </c>
      <c r="BN7" s="25">
        <v>303.45999999999998</v>
      </c>
      <c r="BO7" s="25">
        <v>265.16000000000003</v>
      </c>
      <c r="BP7" s="25">
        <v>71.489999999999995</v>
      </c>
      <c r="BQ7" s="25">
        <v>73.09</v>
      </c>
      <c r="BR7" s="25">
        <v>71.53</v>
      </c>
      <c r="BS7" s="25">
        <v>70.319999999999993</v>
      </c>
      <c r="BT7" s="25">
        <v>71.72</v>
      </c>
      <c r="BU7" s="25">
        <v>104.57</v>
      </c>
      <c r="BV7" s="25">
        <v>103.54</v>
      </c>
      <c r="BW7" s="25">
        <v>103.32</v>
      </c>
      <c r="BX7" s="25">
        <v>100.85</v>
      </c>
      <c r="BY7" s="25">
        <v>103.79</v>
      </c>
      <c r="BZ7" s="25">
        <v>102.35</v>
      </c>
      <c r="CA7" s="25">
        <v>324.54000000000002</v>
      </c>
      <c r="CB7" s="25">
        <v>330.97</v>
      </c>
      <c r="CC7" s="25">
        <v>341.82</v>
      </c>
      <c r="CD7" s="25">
        <v>344.67</v>
      </c>
      <c r="CE7" s="25">
        <v>340.04</v>
      </c>
      <c r="CF7" s="25">
        <v>165.47</v>
      </c>
      <c r="CG7" s="25">
        <v>167.46</v>
      </c>
      <c r="CH7" s="25">
        <v>168.56</v>
      </c>
      <c r="CI7" s="25">
        <v>167.1</v>
      </c>
      <c r="CJ7" s="25">
        <v>167.86</v>
      </c>
      <c r="CK7" s="25">
        <v>167.74</v>
      </c>
      <c r="CL7" s="25">
        <v>72.430000000000007</v>
      </c>
      <c r="CM7" s="25">
        <v>70.569999999999993</v>
      </c>
      <c r="CN7" s="25">
        <v>74.58</v>
      </c>
      <c r="CO7" s="25">
        <v>75.88</v>
      </c>
      <c r="CP7" s="25">
        <v>73.709999999999994</v>
      </c>
      <c r="CQ7" s="25">
        <v>59.74</v>
      </c>
      <c r="CR7" s="25">
        <v>59.46</v>
      </c>
      <c r="CS7" s="25">
        <v>59.51</v>
      </c>
      <c r="CT7" s="25">
        <v>59.91</v>
      </c>
      <c r="CU7" s="25">
        <v>59.4</v>
      </c>
      <c r="CV7" s="25">
        <v>60.29</v>
      </c>
      <c r="CW7" s="25">
        <v>74.02</v>
      </c>
      <c r="CX7" s="25">
        <v>75.62</v>
      </c>
      <c r="CY7" s="25">
        <v>72.959999999999994</v>
      </c>
      <c r="CZ7" s="25">
        <v>72.819999999999993</v>
      </c>
      <c r="DA7" s="25">
        <v>74.760000000000005</v>
      </c>
      <c r="DB7" s="25">
        <v>87.28</v>
      </c>
      <c r="DC7" s="25">
        <v>87.41</v>
      </c>
      <c r="DD7" s="25">
        <v>87.08</v>
      </c>
      <c r="DE7" s="25">
        <v>87.26</v>
      </c>
      <c r="DF7" s="25">
        <v>87.57</v>
      </c>
      <c r="DG7" s="25">
        <v>90.12</v>
      </c>
      <c r="DH7" s="25">
        <v>52.46</v>
      </c>
      <c r="DI7" s="25">
        <v>53.45</v>
      </c>
      <c r="DJ7" s="25">
        <v>54.42</v>
      </c>
      <c r="DK7" s="25">
        <v>55.87</v>
      </c>
      <c r="DL7" s="25">
        <v>57.23</v>
      </c>
      <c r="DM7" s="25">
        <v>46.94</v>
      </c>
      <c r="DN7" s="25">
        <v>47.62</v>
      </c>
      <c r="DO7" s="25">
        <v>48.55</v>
      </c>
      <c r="DP7" s="25">
        <v>49.2</v>
      </c>
      <c r="DQ7" s="25">
        <v>50.01</v>
      </c>
      <c r="DR7" s="25">
        <v>50.88</v>
      </c>
      <c r="DS7" s="25">
        <v>40.71</v>
      </c>
      <c r="DT7" s="25">
        <v>49.78</v>
      </c>
      <c r="DU7" s="25">
        <v>50.37</v>
      </c>
      <c r="DV7" s="25">
        <v>53.29</v>
      </c>
      <c r="DW7" s="25">
        <v>54.79</v>
      </c>
      <c r="DX7" s="25">
        <v>14.48</v>
      </c>
      <c r="DY7" s="25">
        <v>16.27</v>
      </c>
      <c r="DZ7" s="25">
        <v>17.11</v>
      </c>
      <c r="EA7" s="25">
        <v>18.329999999999998</v>
      </c>
      <c r="EB7" s="25">
        <v>20.27</v>
      </c>
      <c r="EC7" s="25">
        <v>22.3</v>
      </c>
      <c r="ED7" s="25">
        <v>0.49</v>
      </c>
      <c r="EE7" s="25">
        <v>0.28999999999999998</v>
      </c>
      <c r="EF7" s="25">
        <v>0.24</v>
      </c>
      <c r="EG7" s="25">
        <v>0.59</v>
      </c>
      <c r="EH7" s="25">
        <v>0.35</v>
      </c>
      <c r="EI7" s="25">
        <v>0.75</v>
      </c>
      <c r="EJ7" s="25">
        <v>0.63</v>
      </c>
      <c r="EK7" s="25">
        <v>0.63</v>
      </c>
      <c r="EL7" s="25">
        <v>0.6</v>
      </c>
      <c r="EM7" s="25">
        <v>0.56000000000000005</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菊地 武人</cp:lastModifiedBy>
  <cp:lastPrinted>2023-01-23T02:31:35Z</cp:lastPrinted>
  <dcterms:created xsi:type="dcterms:W3CDTF">2022-12-01T00:56:32Z</dcterms:created>
  <dcterms:modified xsi:type="dcterms:W3CDTF">2023-02-23T23:59:33Z</dcterms:modified>
  <cp:category/>
</cp:coreProperties>
</file>