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6 事業別振り分け\010 上水道（末端）\"/>
    </mc:Choice>
  </mc:AlternateContent>
  <xr:revisionPtr revIDLastSave="0" documentId="13_ncr:1_{BDD91567-1733-408F-B3FB-B8B7ABDEE4E3}" xr6:coauthVersionLast="47" xr6:coauthVersionMax="47" xr10:uidLastSave="{00000000-0000-0000-0000-000000000000}"/>
  <workbookProtection workbookAlgorithmName="SHA-512" workbookHashValue="k9rrJgEzceDLs52Iwsk7rKEGe2f5wEVm3A4JrbC0CnAYLNaTkNwV8KkFPB2VxEy4Pm7aBE/tjfzzQlq9oh9sGQ==" workbookSaltValue="H9XQ8U12fvypamcewmvWX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L10" i="4"/>
  <c r="W10" i="4"/>
  <c r="I10" i="4"/>
  <c r="AT8" i="4"/>
  <c r="AL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<sst xmlns="http://schemas.openxmlformats.org/spreadsheetml/2006/main" count="228" uniqueCount="113">
  <si>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</si>
  <si>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</si>
  <si>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</si>
  <si>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</si>
  <si>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</si>
  <si>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</si>
  <si>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</si>
  <si>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</si>
  <si>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</si>
  <si>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</si>
  <si>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</si>
  <si>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</si>
  <si>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</si>
  <si>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</si>
  <si>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</si>
  <si>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</si>
  <si>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</si>
  <si>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</si>
  <si>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</si>
  <si>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</si>
  <si>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</si>
  <si>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</si>
  <si>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</si>
  <si>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</si>
  <si>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</si>
  <si>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</si>
  <si>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</si>
  <si>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</si>
  <si>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</si>
  <si>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</si>
  <si>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</si>
  <si>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</si>
  <si>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</si>
  <si>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</si>
  <si>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</si>
  <si>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</si>
  <si>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</si>
  <si>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</si>
  <si>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</si>
  <si>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</si>
  <si>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</si>
  <si>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</si>
  <si>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</si>
  <si>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</si>
  <si>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</si>
  <si>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</si>
  <si>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</si>
  <si>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</si>
  <si>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</si>
  <si>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</si>
  <si>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</si>
  <si>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</si>
  <si>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</si>
  <si>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</si>
  <si>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</si>
  <si>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</si>
  <si>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</si>
  <si>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</si>
  <si>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</si>
  <si>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</si>
  <si>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</si>
  <si>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</si>
  <si>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</si>
  <si>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</si>
  <si>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</si>
  <si>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</si>
  <si>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</si>
  <si>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</si>
  <si>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</si>
  <si>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</si>
  <si>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</si>
  <si>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</si>
  <si>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</si>
  <si>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</si>
  <si>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</si>
  <si>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</si>
  <si>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</si>
  <si>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</si>
  <si>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</si>
  <si>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</si>
  <si>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</si>
  <si>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</si>
  <si>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</si>
  <si>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</si>
  <si>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</si>
  <si>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</si>
  <si>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</si>
  <si>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</si>
  <si>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</si>
  <si>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</si>
  <si>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</si>
  <si>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</si>
  <si>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</si>
  <si>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鋸南町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</si>
  <si>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</si>
  <si>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</si>
  <si>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</si>
  <si>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</si>
  <si>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</si>
  <si>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</si>
  <si>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</si>
  <si>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</si>
  <si>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</si>
  <si>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</si>
  <si>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</si>
  <si>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</si>
  <si>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</si>
  <si>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</si>
  <si>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</si>
  <si>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</si>
  <si>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(1)経営の健全性について
　経常収支比率は、100％を超えていることから経営は安定しているといえます。
　流動比率は、200％以上を維持しており、十分な支払い能力があるといえます。
　料金回収率は、給水人口の減少で下降傾向にあり、水道料金以外の他の収入で賄われる割合が高くなってきているといえます。
　これらの指標から、経営の健全性は他の収入（補助金）で保たれているといえます。
(2)経営の効率性について
　施設利用率は過疎化、少子化の進行による配水量の減少で下降傾向にあり、今後、水需要動向によって施設規模の見直しを検討する必要があります。
　有収率は、令和2年度は新型インフルエンザの流行を受け、水道基本料金の免除事業を行った影響で近年の有収率、類似団体の平均値を下回りました。しかし本事業を考慮しない場合は近年と同程度の有収率となり、近年類似団体の平均値を超えるため、良好な結果で推移しているといえます。</t>
    <phoneticPr fontId="4"/>
  </si>
  <si>
    <t>有形固定資産減価償却率・管路経年化率は、類似団体の平均値を上回り、老朽化施設が増加傾向にあります。
平成28年度以降類似団体の平均を上回っていた管路更新率は平成30年度以降平均値を下回りました。令和元年度から令和3年度にかけては重要施設の耐震化工事を主として実施したため、管路更新率が平均値を下回っています。
新型コロナウィルス等による社会情勢の事業費の高騰の影響を受ける中ではありますが、老朽化による事故や故障を防ぐため、引続き点検や修繕など適切な維持管理により、施設・設備の延命を図りながら計画的な更新を実施していく必要があります。</t>
    <rPh sb="84" eb="86">
      <t>イコウ</t>
    </rPh>
    <rPh sb="101" eb="102">
      <t>ド</t>
    </rPh>
    <rPh sb="104" eb="106">
      <t>レイワ</t>
    </rPh>
    <rPh sb="107" eb="109">
      <t>ネンド</t>
    </rPh>
    <rPh sb="155" eb="157">
      <t>シンガタ</t>
    </rPh>
    <rPh sb="164" eb="165">
      <t>トウ</t>
    </rPh>
    <rPh sb="168" eb="170">
      <t>シャカイ</t>
    </rPh>
    <rPh sb="170" eb="172">
      <t>ジョウセイ</t>
    </rPh>
    <rPh sb="173" eb="175">
      <t>ジギョウ</t>
    </rPh>
    <rPh sb="175" eb="176">
      <t>ヒ</t>
    </rPh>
    <rPh sb="177" eb="179">
      <t>コウトウ</t>
    </rPh>
    <rPh sb="180" eb="182">
      <t>エイキョウ</t>
    </rPh>
    <rPh sb="183" eb="184">
      <t>ウ</t>
    </rPh>
    <rPh sb="186" eb="187">
      <t>ナカ</t>
    </rPh>
    <phoneticPr fontId="4"/>
  </si>
  <si>
    <t>　経常収支比率や有収率などの指標から、経営基盤は安定し、経営の効率性は良好といえます。
　しかしその一方で、高齢化・過疎化の進行による料金減少への対策、老朽化施設の更新や耐震化の推進などの課題があり、水道事業の広域化を視野に入れ、これらに取り組む必要があります。
　今後とも、現在の経営状況を維持しつつ中長期的な視点での施設整備を進めていきます。</t>
    <rPh sb="100" eb="102">
      <t>スイドウ</t>
    </rPh>
    <rPh sb="102" eb="104">
      <t>ジギョウ</t>
    </rPh>
    <rPh sb="105" eb="108">
      <t>コウイキカ</t>
    </rPh>
    <rPh sb="109" eb="111">
      <t>シヤ</t>
    </rPh>
    <rPh sb="112" eb="113">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</si>
</sst>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0.74</c:v>
                </c:pt>
                <c:pt idx="1">
                  <c:v>0.33</c:v>
                </c:pt>
                <c:pt idx="2" formatCode="#,##0.00;&quot;△&quot;#,##0.00">
                  <c:v>0</c:v>
                </c:pt>
                <c:pt idx="3">
                  <c:v>0.02</c:v>
                </c:pt>
                <c:pt idx="4">
                  <c:v>0.23</c:v>
                </c:pt>
              </c:numCache>
            </c:numRef>
          </c:val>
          <c:extLst>
            <c:ext xmlns:c16="http://schemas.microsoft.com/office/drawing/2014/chart" uri="{C3380CC4-5D6E-409C-BE32-E72D297353CC}">
              <c16:uniqueId val="{00000000-A630-40BB-A8E8-6BB6CB8342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A630-40BB-A8E8-6BB6CB8342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37.58</c:v>
                </c:pt>
                <c:pt idx="1">
                  <c:v>36.94</c:v>
                </c:pt>
                <c:pt idx="2">
                  <c:v>35.9</c:v>
                </c:pt>
                <c:pt idx="3">
                  <c:v>35.369999999999997</c:v>
                </c:pt>
                <c:pt idx="4">
                  <c:v>34.26</c:v>
                </c:pt>
              </c:numCache>
            </c:numRef>
          </c:val>
          <c:extLst>
            <c:ext xmlns:c16="http://schemas.microsoft.com/office/drawing/2014/chart" uri="{C3380CC4-5D6E-409C-BE32-E72D297353CC}">
              <c16:uniqueId val="{00000000-BD5C-4E17-9712-81E280F897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BD5C-4E17-9712-81E280F897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84.27</c:v>
                </c:pt>
                <c:pt idx="1">
                  <c:v>84.28</c:v>
                </c:pt>
                <c:pt idx="2">
                  <c:v>83.08</c:v>
                </c:pt>
                <c:pt idx="3">
                  <c:v>74.52</c:v>
                </c:pt>
                <c:pt idx="4">
                  <c:v>83.64</c:v>
                </c:pt>
              </c:numCache>
            </c:numRef>
          </c:val>
          <c:extLst>
            <c:ext xmlns:c16="http://schemas.microsoft.com/office/drawing/2014/chart" uri="{C3380CC4-5D6E-409C-BE32-E72D297353CC}">
              <c16:uniqueId val="{00000000-7763-4EFC-B37E-824A345104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7763-4EFC-B37E-824A345104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113.68</c:v>
                </c:pt>
                <c:pt idx="1">
                  <c:v>114</c:v>
                </c:pt>
                <c:pt idx="2">
                  <c:v>113.73</c:v>
                </c:pt>
                <c:pt idx="3">
                  <c:v>111.96</c:v>
                </c:pt>
                <c:pt idx="4">
                  <c:v>110.87</c:v>
                </c:pt>
              </c:numCache>
            </c:numRef>
          </c:val>
          <c:extLst>
            <c:ext xmlns:c16="http://schemas.microsoft.com/office/drawing/2014/chart" uri="{C3380CC4-5D6E-409C-BE32-E72D297353CC}">
              <c16:uniqueId val="{00000000-A705-4EF8-8C1C-B7ECB178DE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A705-4EF8-8C1C-B7ECB178DE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58.65</c:v>
                </c:pt>
                <c:pt idx="1">
                  <c:v>60.17</c:v>
                </c:pt>
                <c:pt idx="2">
                  <c:v>62.3</c:v>
                </c:pt>
                <c:pt idx="3">
                  <c:v>63.53</c:v>
                </c:pt>
                <c:pt idx="4">
                  <c:v>64.930000000000007</c:v>
                </c:pt>
              </c:numCache>
            </c:numRef>
          </c:val>
          <c:extLst>
            <c:ext xmlns:c16="http://schemas.microsoft.com/office/drawing/2014/chart" uri="{C3380CC4-5D6E-409C-BE32-E72D297353CC}">
              <c16:uniqueId val="{00000000-D5EB-4F80-A493-ADBFE96345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D5EB-4F80-A493-ADBFE96345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26.68</c:v>
                </c:pt>
                <c:pt idx="1">
                  <c:v>27.65</c:v>
                </c:pt>
                <c:pt idx="2">
                  <c:v>28.18</c:v>
                </c:pt>
                <c:pt idx="3">
                  <c:v>31.75</c:v>
                </c:pt>
                <c:pt idx="4">
                  <c:v>32.96</c:v>
                </c:pt>
              </c:numCache>
            </c:numRef>
          </c:val>
          <c:extLst>
            <c:ext xmlns:c16="http://schemas.microsoft.com/office/drawing/2014/chart" uri="{C3380CC4-5D6E-409C-BE32-E72D297353CC}">
              <c16:uniqueId val="{00000000-ED77-4D9A-91F2-9669840490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ED77-4D9A-91F2-9669840490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8B-4C42-9B4A-C13AA47F18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748B-4C42-9B4A-C13AA47F18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228.98</c:v>
                </c:pt>
                <c:pt idx="1">
                  <c:v>244.99</c:v>
                </c:pt>
                <c:pt idx="2">
                  <c:v>234.5</c:v>
                </c:pt>
                <c:pt idx="3">
                  <c:v>269.77</c:v>
                </c:pt>
                <c:pt idx="4">
                  <c:v>296.58</c:v>
                </c:pt>
              </c:numCache>
            </c:numRef>
          </c:val>
          <c:extLst>
            <c:ext xmlns:c16="http://schemas.microsoft.com/office/drawing/2014/chart" uri="{C3380CC4-5D6E-409C-BE32-E72D297353CC}">
              <c16:uniqueId val="{00000000-0F56-4A4A-BA88-A5EBE2FA45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0F56-4A4A-BA88-A5EBE2FA45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476.87</c:v>
                </c:pt>
                <c:pt idx="1">
                  <c:v>455.01</c:v>
                </c:pt>
                <c:pt idx="2">
                  <c:v>431.53</c:v>
                </c:pt>
                <c:pt idx="3">
                  <c:v>459.35</c:v>
                </c:pt>
                <c:pt idx="4">
                  <c:v>395.5</c:v>
                </c:pt>
              </c:numCache>
            </c:numRef>
          </c:val>
          <c:extLst>
            <c:ext xmlns:c16="http://schemas.microsoft.com/office/drawing/2014/chart" uri="{C3380CC4-5D6E-409C-BE32-E72D297353CC}">
              <c16:uniqueId val="{00000000-1A30-4360-BB08-7020FF5598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1A30-4360-BB08-7020FF5598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65.010000000000005</c:v>
                </c:pt>
                <c:pt idx="1">
                  <c:v>64.81</c:v>
                </c:pt>
                <c:pt idx="2">
                  <c:v>63.36</c:v>
                </c:pt>
                <c:pt idx="3">
                  <c:v>55.25</c:v>
                </c:pt>
                <c:pt idx="4">
                  <c:v>61.01</c:v>
                </c:pt>
              </c:numCache>
            </c:numRef>
          </c:val>
          <c:extLst>
            <c:ext xmlns:c16="http://schemas.microsoft.com/office/drawing/2014/chart" uri="{C3380CC4-5D6E-409C-BE32-E72D297353CC}">
              <c16:uniqueId val="{00000000-D1B2-4A0A-8F67-0A1FAB4B3C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D1B2-4A0A-8F67-0A1FAB4B3C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435.05</c:v>
                </c:pt>
                <c:pt idx="1">
                  <c:v>437.19</c:v>
                </c:pt>
                <c:pt idx="2">
                  <c:v>446.02</c:v>
                </c:pt>
                <c:pt idx="3">
                  <c:v>516.03</c:v>
                </c:pt>
                <c:pt idx="4">
                  <c:v>468.54</c:v>
                </c:pt>
              </c:numCache>
            </c:numRef>
          </c:val>
          <c:extLst>
            <c:ext xmlns:c16="http://schemas.microsoft.com/office/drawing/2014/chart" uri="{C3380CC4-5D6E-409C-BE32-E72D297353CC}">
              <c16:uniqueId val="{00000000-840C-418F-9033-B12A907705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840C-418F-9033-B12A907705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鋸南町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7183</v>
      </c>
      <c r="AM8" s="45"/>
      <c r="AN8" s="45"/>
      <c r="AO8" s="45"/>
      <c r="AP8" s="45"/>
      <c r="AQ8" s="45"/>
      <c r="AR8" s="45"/>
      <c r="AS8" s="45"/>
      <c r="AT8" s="46">
        <f>データ!$S$6</f>
        <v>45.17</v>
      </c>
      <c r="AU8" s="47"/>
      <c r="AV8" s="47"/>
      <c r="AW8" s="47"/>
      <c r="AX8" s="47"/>
      <c r="AY8" s="47"/>
      <c r="AZ8" s="47"/>
      <c r="BA8" s="47"/>
      <c r="BB8" s="48">
        <f>データ!$T$6</f>
        <v>159.02000000000001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68.03</v>
      </c>
      <c r="J10" s="47"/>
      <c r="K10" s="47"/>
      <c r="L10" s="47"/>
      <c r="M10" s="47"/>
      <c r="N10" s="47"/>
      <c r="O10" s="81"/>
      <c r="P10" s="48">
        <f>データ!$P$6</f>
        <v>99.68</v>
      </c>
      <c r="Q10" s="48"/>
      <c r="R10" s="48"/>
      <c r="S10" s="48"/>
      <c r="T10" s="48"/>
      <c r="U10" s="48"/>
      <c r="V10" s="48"/>
      <c r="W10" s="45">
        <f>データ!$Q$6</f>
        <v>5005</v>
      </c>
      <c r="X10" s="45"/>
      <c r="Y10" s="45"/>
      <c r="Z10" s="45"/>
      <c r="AA10" s="45"/>
      <c r="AB10" s="45"/>
      <c r="AC10" s="45"/>
      <c r="AD10" s="2"/>
      <c r="AE10" s="2"/>
      <c r="AF10" s="2"/>
      <c r="AG10" s="2"/>
      <c r="AH10" s="2"/>
      <c r="AI10" s="2"/>
      <c r="AJ10" s="2"/>
      <c r="AK10" s="2"/>
      <c r="AL10" s="45">
        <f>データ!$U$6</f>
        <v>7091</v>
      </c>
      <c r="AM10" s="45"/>
      <c r="AN10" s="45"/>
      <c r="AO10" s="45"/>
      <c r="AP10" s="45"/>
      <c r="AQ10" s="45"/>
      <c r="AR10" s="45"/>
      <c r="AS10" s="45"/>
      <c r="AT10" s="46">
        <f>データ!$V$6</f>
        <v>45.17</v>
      </c>
      <c r="AU10" s="47"/>
      <c r="AV10" s="47"/>
      <c r="AW10" s="47"/>
      <c r="AX10" s="47"/>
      <c r="AY10" s="47"/>
      <c r="AZ10" s="47"/>
      <c r="BA10" s="47"/>
      <c r="BB10" s="48">
        <f>データ!$W$6</f>
        <v>156.97999999999999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E7fBUO6P09vBIT/xcImwonJsGu83NC2XppBu5vqNQEdmIWESa0ooRO6cdGiwCJB+no0jb0meerDPNTAKOr1jw==" saltValue="CsC1zh0uebpMnawHqTLY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124630</v>
      </c>
      <c r="D6" s="20">
        <f t="shared" si="3"/>
        <v>46</v>
      </c>
      <c r="E6" s="20">
        <f t="shared" si="3"/>
        <v>1</v>
      </c>
      <c r="F6" s="20">
        <f t="shared" si="3"/>
        <v>0</v>
      </c>
      <c r="G6" s="20">
        <f t="shared" si="3"/>
        <v>1</v>
      </c>
      <c r="H6" s="20" t="str">
        <f t="shared" si="3"/>
        <v>千葉県　鋸南町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68.03</v>
      </c>
      <c r="P6" s="21">
        <f t="shared" si="3"/>
        <v>99.68</v>
      </c>
      <c r="Q6" s="21">
        <f t="shared" si="3"/>
        <v>5005</v>
      </c>
      <c r="R6" s="21">
        <f t="shared" si="3"/>
        <v>7183</v>
      </c>
      <c r="S6" s="21">
        <f t="shared" si="3"/>
        <v>45.17</v>
      </c>
      <c r="T6" s="21">
        <f t="shared" si="3"/>
        <v>159.02000000000001</v>
      </c>
      <c r="U6" s="21">
        <f t="shared" si="3"/>
        <v>7091</v>
      </c>
      <c r="V6" s="21">
        <f t="shared" si="3"/>
        <v>45.17</v>
      </c>
      <c r="W6" s="21">
        <f t="shared" si="3"/>
        <v>156.97999999999999</v>
      </c>
      <c r="X6" s="22">
        <f>IF(X7="",NA(),X7)</f>
        <v>113.68</v>
      </c>
      <c r="Y6" s="22">
        <f t="shared" ref="Y6:AG6" si="4">IF(Y7="",NA(),Y7)</f>
        <v>114</v>
      </c>
      <c r="Z6" s="22">
        <f t="shared" si="4"/>
        <v>113.73</v>
      </c>
      <c r="AA6" s="22">
        <f t="shared" si="4"/>
        <v>111.96</v>
      </c>
      <c r="AB6" s="22">
        <f t="shared" si="4"/>
        <v>110.87</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228.98</v>
      </c>
      <c r="AU6" s="22">
        <f t="shared" ref="AU6:BC6" si="6">IF(AU7="",NA(),AU7)</f>
        <v>244.99</v>
      </c>
      <c r="AV6" s="22">
        <f t="shared" si="6"/>
        <v>234.5</v>
      </c>
      <c r="AW6" s="22">
        <f t="shared" si="6"/>
        <v>269.77</v>
      </c>
      <c r="AX6" s="22">
        <f t="shared" si="6"/>
        <v>296.58</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476.87</v>
      </c>
      <c r="BF6" s="22">
        <f t="shared" ref="BF6:BN6" si="7">IF(BF7="",NA(),BF7)</f>
        <v>455.01</v>
      </c>
      <c r="BG6" s="22">
        <f t="shared" si="7"/>
        <v>431.53</v>
      </c>
      <c r="BH6" s="22">
        <f t="shared" si="7"/>
        <v>459.35</v>
      </c>
      <c r="BI6" s="22">
        <f t="shared" si="7"/>
        <v>395.5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65.010000000000005</v>
      </c>
      <c r="BQ6" s="22">
        <f t="shared" ref="BQ6:BY6" si="8">IF(BQ7="",NA(),BQ7)</f>
        <v>64.81</v>
      </c>
      <c r="BR6" s="22">
        <f t="shared" si="8"/>
        <v>63.36</v>
      </c>
      <c r="BS6" s="22">
        <f t="shared" si="8"/>
        <v>55.25</v>
      </c>
      <c r="BT6" s="22">
        <f t="shared" si="8"/>
        <v>61.01</v>
      </c>
      <c r="BU6" s="22">
        <f t="shared" si="8"/>
        <v>87.51</v>
      </c>
      <c r="BV6" s="22">
        <f t="shared" si="8"/>
        <v>84.77</v>
      </c>
      <c r="BW6" s="22">
        <f t="shared" si="8"/>
        <v>87.11</v>
      </c>
      <c r="BX6" s="22">
        <f t="shared" si="8"/>
        <v>82.78</v>
      </c>
      <c r="BY6" s="22">
        <f t="shared" si="8"/>
        <v>84.82</v>
      </c>
      <c r="BZ6" s="21" t="str">
        <f>IF(BZ7="","",IF(BZ7="-","【-】","【"&amp;SUBSTITUTE(TEXT(BZ7,"#,##0.00"),"-","△")&amp;"】"))</f>
        <v>【102.35】</v>
      </c>
      <c r="CA6" s="22">
        <f>IF(CA7="",NA(),CA7)</f>
        <v>435.05</v>
      </c>
      <c r="CB6" s="22">
        <f t="shared" ref="CB6:CJ6" si="9">IF(CB7="",NA(),CB7)</f>
        <v>437.19</v>
      </c>
      <c r="CC6" s="22">
        <f t="shared" si="9"/>
        <v>446.02</v>
      </c>
      <c r="CD6" s="22">
        <f t="shared" si="9"/>
        <v>516.03</v>
      </c>
      <c r="CE6" s="22">
        <f t="shared" si="9"/>
        <v>468.54</v>
      </c>
      <c r="CF6" s="22">
        <f t="shared" si="9"/>
        <v>218.42</v>
      </c>
      <c r="CG6" s="22">
        <f t="shared" si="9"/>
        <v>227.27</v>
      </c>
      <c r="CH6" s="22">
        <f t="shared" si="9"/>
        <v>223.98</v>
      </c>
      <c r="CI6" s="22">
        <f t="shared" si="9"/>
        <v>225.09</v>
      </c>
      <c r="CJ6" s="22">
        <f t="shared" si="9"/>
        <v>224.82</v>
      </c>
      <c r="CK6" s="21" t="str">
        <f>IF(CK7="","",IF(CK7="-","【-】","【"&amp;SUBSTITUTE(TEXT(CK7,"#,##0.00"),"-","△")&amp;"】"))</f>
        <v>【167.74】</v>
      </c>
      <c r="CL6" s="22">
        <f>IF(CL7="",NA(),CL7)</f>
        <v>37.58</v>
      </c>
      <c r="CM6" s="22">
        <f t="shared" ref="CM6:CU6" si="10">IF(CM7="",NA(),CM7)</f>
        <v>36.94</v>
      </c>
      <c r="CN6" s="22">
        <f t="shared" si="10"/>
        <v>35.9</v>
      </c>
      <c r="CO6" s="22">
        <f t="shared" si="10"/>
        <v>35.369999999999997</v>
      </c>
      <c r="CP6" s="22">
        <f t="shared" si="10"/>
        <v>34.26</v>
      </c>
      <c r="CQ6" s="22">
        <f t="shared" si="10"/>
        <v>50.24</v>
      </c>
      <c r="CR6" s="22">
        <f t="shared" si="10"/>
        <v>50.29</v>
      </c>
      <c r="CS6" s="22">
        <f t="shared" si="10"/>
        <v>49.64</v>
      </c>
      <c r="CT6" s="22">
        <f t="shared" si="10"/>
        <v>49.38</v>
      </c>
      <c r="CU6" s="22">
        <f t="shared" si="10"/>
        <v>50.09</v>
      </c>
      <c r="CV6" s="21" t="str">
        <f>IF(CV7="","",IF(CV7="-","【-】","【"&amp;SUBSTITUTE(TEXT(CV7,"#,##0.00"),"-","△")&amp;"】"))</f>
        <v>【60.29】</v>
      </c>
      <c r="CW6" s="22">
        <f>IF(CW7="",NA(),CW7)</f>
        <v>84.27</v>
      </c>
      <c r="CX6" s="22">
        <f t="shared" ref="CX6:DF6" si="11">IF(CX7="",NA(),CX7)</f>
        <v>84.28</v>
      </c>
      <c r="CY6" s="22">
        <f t="shared" si="11"/>
        <v>83.08</v>
      </c>
      <c r="CZ6" s="22">
        <f t="shared" si="11"/>
        <v>74.52</v>
      </c>
      <c r="DA6" s="22">
        <f t="shared" si="11"/>
        <v>83.64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58.65</v>
      </c>
      <c r="DI6" s="22">
        <f t="shared" ref="DI6:DQ6" si="12">IF(DI7="",NA(),DI7)</f>
        <v>60.17</v>
      </c>
      <c r="DJ6" s="22">
        <f t="shared" si="12"/>
        <v>62.3</v>
      </c>
      <c r="DK6" s="22">
        <f t="shared" si="12"/>
        <v>63.53</v>
      </c>
      <c r="DL6" s="22">
        <f t="shared" si="12"/>
        <v>64.930000000000007</v>
      </c>
      <c r="DM6" s="22">
        <f t="shared" si="12"/>
        <v>45.14</v>
      </c>
      <c r="DN6" s="22">
        <f t="shared" si="12"/>
        <v>45.85</v>
      </c>
      <c r="DO6" s="22">
        <f t="shared" si="12"/>
        <v>47.31</v>
      </c>
      <c r="DP6" s="22">
        <f t="shared" si="12"/>
        <v>47.5</v>
      </c>
      <c r="DQ6" s="22">
        <f t="shared" si="12"/>
        <v>48.41</v>
      </c>
      <c r="DR6" s="21" t="str">
        <f>IF(DR7="","",IF(DR7="-","【-】","【"&amp;SUBSTITUTE(TEXT(DR7,"#,##0.00"),"-","△")&amp;"】"))</f>
        <v>【50.88】</v>
      </c>
      <c r="DS6" s="22">
        <f>IF(DS7="",NA(),DS7)</f>
        <v>26.68</v>
      </c>
      <c r="DT6" s="22">
        <f t="shared" ref="DT6:EB6" si="13">IF(DT7="",NA(),DT7)</f>
        <v>27.65</v>
      </c>
      <c r="DU6" s="22">
        <f t="shared" si="13"/>
        <v>28.18</v>
      </c>
      <c r="DV6" s="22">
        <f t="shared" si="13"/>
        <v>31.75</v>
      </c>
      <c r="DW6" s="22">
        <f t="shared" si="13"/>
        <v>32.96</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0.74</v>
      </c>
      <c r="EE6" s="22">
        <f t="shared" ref="EE6:EM6" si="14">IF(EE7="",NA(),EE7)</f>
        <v>0.33</v>
      </c>
      <c r="EF6" s="21">
        <f t="shared" si="14"/>
        <v>0</v>
      </c>
      <c r="EG6" s="22">
        <f t="shared" si="14"/>
        <v>0.02</v>
      </c>
      <c r="EH6" s="22">
        <f t="shared" si="14"/>
        <v>0.23</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124630</v>
      </c>
      <c r="D7" s="24">
        <v>46</v>
      </c>
      <c r="E7" s="24">
        <v>1</v>
      </c>
      <c r="F7" s="24">
        <v>0</v>
      </c>
      <c r="G7" s="24">
        <v>1</v>
      </c>
      <c r="H7" s="24" t="s">
        <v>93</v>
      </c>
      <c r="I7" s="24" t="s">
        <v>94</v>
      </c>
      <c r="J7" s="24" t="s">
        <v>95</v>
      </c>
      <c r="K7" s="24" t="s">
        <v>96</v>
      </c>
      <c r="L7" s="24" t="s">
        <v>97</v>
      </c>
      <c r="M7" s="24" t="s">
        <v>98</v>
      </c>
      <c r="N7" s="25" t="s">
        <v>99</v>
      </c>
      <c r="O7" s="25">
        <v>68.03</v>
      </c>
      <c r="P7" s="25">
        <v>99.68</v>
      </c>
      <c r="Q7" s="25">
        <v>5005</v>
      </c>
      <c r="R7" s="25">
        <v>7183</v>
      </c>
      <c r="S7" s="25">
        <v>45.17</v>
      </c>
      <c r="T7" s="25">
        <v>159.02000000000001</v>
      </c>
      <c r="U7" s="25">
        <v>7091</v>
      </c>
      <c r="V7" s="25">
        <v>45.17</v>
      </c>
      <c r="W7" s="25">
        <v>156.97999999999999</v>
      </c>
      <c r="X7" s="25">
        <v>113.68</v>
      </c>
      <c r="Y7" s="25">
        <v>114</v>
      </c>
      <c r="Z7" s="25">
        <v>113.73</v>
      </c>
      <c r="AA7" s="25">
        <v>111.96</v>
      </c>
      <c r="AB7" s="25">
        <v>110.87</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228.98</v>
      </c>
      <c r="AU7" s="25">
        <v>244.99</v>
      </c>
      <c r="AV7" s="25">
        <v>234.5</v>
      </c>
      <c r="AW7" s="25">
        <v>269.77</v>
      </c>
      <c r="AX7" s="25">
        <v>296.58</v>
      </c>
      <c r="AY7" s="25">
        <v>293.23</v>
      </c>
      <c r="AZ7" s="25">
        <v>300.14</v>
      </c>
      <c r="BA7" s="25">
        <v>301.04000000000002</v>
      </c>
      <c r="BB7" s="25">
        <v>305.08</v>
      </c>
      <c r="BC7" s="25">
        <v>305.33999999999997</v>
      </c>
      <c r="BD7" s="25">
        <v>261.51</v>
      </c>
      <c r="BE7" s="25">
        <v>476.87</v>
      </c>
      <c r="BF7" s="25">
        <v>455.01</v>
      </c>
      <c r="BG7" s="25">
        <v>431.53</v>
      </c>
      <c r="BH7" s="25">
        <v>459.35</v>
      </c>
      <c r="BI7" s="25">
        <v>395.5</v>
      </c>
      <c r="BJ7" s="25">
        <v>542.29999999999995</v>
      </c>
      <c r="BK7" s="25">
        <v>566.65</v>
      </c>
      <c r="BL7" s="25">
        <v>551.62</v>
      </c>
      <c r="BM7" s="25">
        <v>585.59</v>
      </c>
      <c r="BN7" s="25">
        <v>561.34</v>
      </c>
      <c r="BO7" s="25">
        <v>265.16000000000003</v>
      </c>
      <c r="BP7" s="25">
        <v>65.010000000000005</v>
      </c>
      <c r="BQ7" s="25">
        <v>64.81</v>
      </c>
      <c r="BR7" s="25">
        <v>63.36</v>
      </c>
      <c r="BS7" s="25">
        <v>55.25</v>
      </c>
      <c r="BT7" s="25">
        <v>61.01</v>
      </c>
      <c r="BU7" s="25">
        <v>87.51</v>
      </c>
      <c r="BV7" s="25">
        <v>84.77</v>
      </c>
      <c r="BW7" s="25">
        <v>87.11</v>
      </c>
      <c r="BX7" s="25">
        <v>82.78</v>
      </c>
      <c r="BY7" s="25">
        <v>84.82</v>
      </c>
      <c r="BZ7" s="25">
        <v>102.35</v>
      </c>
      <c r="CA7" s="25">
        <v>435.05</v>
      </c>
      <c r="CB7" s="25">
        <v>437.19</v>
      </c>
      <c r="CC7" s="25">
        <v>446.02</v>
      </c>
      <c r="CD7" s="25">
        <v>516.03</v>
      </c>
      <c r="CE7" s="25">
        <v>468.54</v>
      </c>
      <c r="CF7" s="25">
        <v>218.42</v>
      </c>
      <c r="CG7" s="25">
        <v>227.27</v>
      </c>
      <c r="CH7" s="25">
        <v>223.98</v>
      </c>
      <c r="CI7" s="25">
        <v>225.09</v>
      </c>
      <c r="CJ7" s="25">
        <v>224.82</v>
      </c>
      <c r="CK7" s="25">
        <v>167.74</v>
      </c>
      <c r="CL7" s="25">
        <v>37.58</v>
      </c>
      <c r="CM7" s="25">
        <v>36.94</v>
      </c>
      <c r="CN7" s="25">
        <v>35.9</v>
      </c>
      <c r="CO7" s="25">
        <v>35.369999999999997</v>
      </c>
      <c r="CP7" s="25">
        <v>34.26</v>
      </c>
      <c r="CQ7" s="25">
        <v>50.24</v>
      </c>
      <c r="CR7" s="25">
        <v>50.29</v>
      </c>
      <c r="CS7" s="25">
        <v>49.64</v>
      </c>
      <c r="CT7" s="25">
        <v>49.38</v>
      </c>
      <c r="CU7" s="25">
        <v>50.09</v>
      </c>
      <c r="CV7" s="25">
        <v>60.29</v>
      </c>
      <c r="CW7" s="25">
        <v>84.27</v>
      </c>
      <c r="CX7" s="25">
        <v>84.28</v>
      </c>
      <c r="CY7" s="25">
        <v>83.08</v>
      </c>
      <c r="CZ7" s="25">
        <v>74.52</v>
      </c>
      <c r="DA7" s="25">
        <v>83.64</v>
      </c>
      <c r="DB7" s="25">
        <v>78.650000000000006</v>
      </c>
      <c r="DC7" s="25">
        <v>77.73</v>
      </c>
      <c r="DD7" s="25">
        <v>78.09</v>
      </c>
      <c r="DE7" s="25">
        <v>78.010000000000005</v>
      </c>
      <c r="DF7" s="25">
        <v>77.599999999999994</v>
      </c>
      <c r="DG7" s="25">
        <v>90.12</v>
      </c>
      <c r="DH7" s="25">
        <v>58.65</v>
      </c>
      <c r="DI7" s="25">
        <v>60.17</v>
      </c>
      <c r="DJ7" s="25">
        <v>62.3</v>
      </c>
      <c r="DK7" s="25">
        <v>63.53</v>
      </c>
      <c r="DL7" s="25">
        <v>64.930000000000007</v>
      </c>
      <c r="DM7" s="25">
        <v>45.14</v>
      </c>
      <c r="DN7" s="25">
        <v>45.85</v>
      </c>
      <c r="DO7" s="25">
        <v>47.31</v>
      </c>
      <c r="DP7" s="25">
        <v>47.5</v>
      </c>
      <c r="DQ7" s="25">
        <v>48.41</v>
      </c>
      <c r="DR7" s="25">
        <v>50.88</v>
      </c>
      <c r="DS7" s="25">
        <v>26.68</v>
      </c>
      <c r="DT7" s="25">
        <v>27.65</v>
      </c>
      <c r="DU7" s="25">
        <v>28.18</v>
      </c>
      <c r="DV7" s="25">
        <v>31.75</v>
      </c>
      <c r="DW7" s="25">
        <v>32.96</v>
      </c>
      <c r="DX7" s="25">
        <v>13.58</v>
      </c>
      <c r="DY7" s="25">
        <v>14.13</v>
      </c>
      <c r="DZ7" s="25">
        <v>16.77</v>
      </c>
      <c r="EA7" s="25">
        <v>17.399999999999999</v>
      </c>
      <c r="EB7" s="25">
        <v>18.64</v>
      </c>
      <c r="EC7" s="25">
        <v>22.3</v>
      </c>
      <c r="ED7" s="25">
        <v>0.74</v>
      </c>
      <c r="EE7" s="25">
        <v>0.33</v>
      </c>
      <c r="EF7" s="25">
        <v>0</v>
      </c>
      <c r="EG7" s="25">
        <v>0.02</v>
      </c>
      <c r="EH7" s="25">
        <v>0.23</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2023-02-01T00:08:02Z</cp:lastPrinted>
  <dcterms:created xsi:type="dcterms:W3CDTF">2022-12-01T00:56:31Z</dcterms:created>
  <dcterms:modified xsi:type="dcterms:W3CDTF">2023-02-01T00:08:06Z</dcterms:modified>
  <cp:category/>
</cp:coreProperties>
</file>