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CA2CAACC-07FA-46D5-9777-8439B6735C9F}" xr6:coauthVersionLast="47" xr6:coauthVersionMax="47" xr10:uidLastSave="{00000000-0000-0000-0000-000000000000}"/>
  <workbookProtection workbookAlgorithmName="SHA-512" workbookHashValue="OLzYvcQsEubW4SwtuPCOARkfoEL6x510dax7+cUBkrC3fwmLhq11fGsYevem7BQyWOpogB4s/qLpzY7wgwLWGA==" workbookSaltValue="OWRccTaT59wdMmJSXIAewg=="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R6" i="5"/>
  <c r="AL8" i="4" s="1"/>
  <c r="Q6" i="5"/>
  <c r="P6" i="5"/>
  <c r="P10" i="4" s="1"/>
  <c r="O6" i="5"/>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BB10" i="4"/>
  <c r="W10" i="4"/>
  <c r="I10" i="4"/>
  <c r="B10" i="4"/>
  <c r="AT8" i="4"/>
  <c r="P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<sst xmlns="http://schemas.openxmlformats.org/spreadsheetml/2006/main" count="228" uniqueCount="113">
  <si>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</si>
  <si>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</si>
  <si>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</si>
  <si>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</si>
  <si>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</si>
  <si>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</si>
  <si>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</si>
  <si>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</si>
  <si>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</si>
  <si>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</si>
  <si>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</si>
  <si>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</si>
  <si>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</si>
  <si>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</si>
  <si>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</si>
  <si>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</si>
  <si>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</si>
  <si>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</si>
  <si>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</si>
  <si>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</si>
  <si>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</si>
  <si>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</si>
  <si>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</si>
  <si>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</si>
  <si>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</si>
  <si>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</si>
  <si>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</si>
  <si>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</si>
  <si>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</si>
  <si>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</si>
  <si>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</si>
  <si>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</si>
  <si>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</si>
  <si>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</si>
  <si>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</si>
  <si>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</si>
  <si>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</si>
  <si>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</si>
  <si>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</si>
  <si>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</si>
  <si>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</si>
  <si>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</si>
  <si>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</si>
  <si>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</si>
  <si>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</si>
  <si>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</si>
  <si>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</si>
  <si>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</si>
  <si>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</si>
  <si>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</si>
  <si>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</si>
  <si>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</si>
  <si>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</si>
  <si>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</si>
  <si>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</si>
  <si>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</si>
  <si>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</si>
  <si>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</si>
  <si>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</si>
  <si>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</si>
  <si>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</si>
  <si>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</si>
  <si>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</si>
  <si>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</si>
  <si>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</si>
  <si>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</si>
  <si>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</si>
  <si>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</si>
  <si>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</si>
  <si>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</si>
  <si>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</si>
  <si>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</si>
  <si>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</si>
  <si>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</si>
  <si>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</si>
  <si>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</si>
  <si>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</si>
  <si>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</si>
  <si>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</si>
  <si>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</si>
  <si>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</si>
  <si>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</si>
  <si>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</si>
  <si>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</si>
  <si>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</si>
  <si>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</si>
  <si>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</si>
  <si>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</si>
  <si>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</si>
  <si>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</si>
  <si>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</si>
  <si>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</si>
  <si>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</si>
  <si>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御宿町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</si>
  <si>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</si>
  <si>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</si>
  <si>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</si>
  <si>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</si>
  <si>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</si>
  <si>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</si>
  <si>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</si>
  <si>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</si>
  <si>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</si>
  <si>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</si>
  <si>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</si>
  <si>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</si>
  <si>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</si>
  <si>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</si>
  <si>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</si>
  <si>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</si>
  <si>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経済支援という単年度の要因が解消されたものの、経営については、赤字経営となった。
　災害その他の緊急時を含めた、安定した水供給の観点から、施設の維持管理は重要であるが、老朽化が進行した施設更新需要は今後も増加が見込まれる状況にあり、事業の適切な実施と合理化が課題である。
　また他会計からの繰出金を受けていることからも財政基盤の安定化と将来負担水準の適正化が求められる。
　緊急性や費用対効果を十分に考慮・検討しコスト削減に併せて、経営の合理化を推進する体制作りの検討協議を行い持続可能な経営力の確保に努める。</t>
    <rPh sb="15" eb="17">
      <t>カイショウ</t>
    </rPh>
    <rPh sb="53" eb="54">
      <t>フク</t>
    </rPh>
    <rPh sb="65" eb="67">
      <t>カンテン</t>
    </rPh>
    <rPh sb="70" eb="72">
      <t>シセツ</t>
    </rPh>
    <rPh sb="73" eb="77">
      <t>イジカンリ</t>
    </rPh>
    <rPh sb="78" eb="80">
      <t>ジュウヨウ</t>
    </rPh>
    <phoneticPr fontId="4"/>
  </si>
  <si>
    <t>　前年度の渇水傾向の解消や、償却資産の更新に伴う減価償却費の減少等から、経常費用は減少したものの、感染症に伴う経済支援としての水道料金の軽減を令和３年度は実施しなかったが使用水量が減少傾向にあることや県補助金等の減額により、経常収益が伸びず、経常収支比率は増となったが、100％を下回った。
　単年度での損失は生じたが、欠損金は生じていないため、累積欠損金比率は0％となっている。
　流動比率については、支払消費税による未払金の発生による流動負債の増加と損失による流動資産の減少から、前年度比で低下しているものの、全国平均値と比較すると高い数値となっている。
　企業債残高対給水収益比率については、年度中の借入がなく償還が進み、給水収益が前年度より増加したことから比率は低下した。
　料金回収率についても100％を下回っている状況にあり、他会計補助金等の料金収入以外への依存が大きい状況にある。
　施設利用率については、当初計画が観光需要の見込みから平均配水量などを多く見ており、全国平均を下回っている。
　有収率については、料金軽減を実施しなかったことから、前々年度水準まで回復したが、管路の老朽化等による漏水等により、逓減している。
　前年度の経済支援の影響で変動した指標もみられるが、老朽化の進行により経常経費は増加しており、計画的事業実施による営業費用の抑制と平準化に努め、効率的かつ健全な事業運営に努める。</t>
    <rPh sb="1" eb="4">
      <t>ゼンネンド</t>
    </rPh>
    <rPh sb="5" eb="7">
      <t>カッスイ</t>
    </rPh>
    <rPh sb="7" eb="9">
      <t>ケイコウ</t>
    </rPh>
    <rPh sb="32" eb="33">
      <t>ナド</t>
    </rPh>
    <rPh sb="36" eb="40">
      <t>ケイジョウヒヨウ</t>
    </rPh>
    <rPh sb="41" eb="43">
      <t>ゲンショウ</t>
    </rPh>
    <rPh sb="49" eb="52">
      <t>カンセンショウ</t>
    </rPh>
    <rPh sb="53" eb="54">
      <t>トモナ</t>
    </rPh>
    <rPh sb="55" eb="59">
      <t>ケイザイシエン</t>
    </rPh>
    <rPh sb="63" eb="67">
      <t>スイドウリョウキン</t>
    </rPh>
    <rPh sb="68" eb="70">
      <t>ケイゲン</t>
    </rPh>
    <rPh sb="71" eb="73">
      <t>レイワ</t>
    </rPh>
    <rPh sb="74" eb="76">
      <t>ネンド</t>
    </rPh>
    <rPh sb="77" eb="79">
      <t>ジッシ</t>
    </rPh>
    <rPh sb="85" eb="89">
      <t>シヨウスイリョウ</t>
    </rPh>
    <rPh sb="90" eb="94">
      <t>ゲンショウケイコウ</t>
    </rPh>
    <rPh sb="100" eb="105">
      <t>ケンホジョキントウ</t>
    </rPh>
    <rPh sb="106" eb="108">
      <t>ゲンガク</t>
    </rPh>
    <rPh sb="112" eb="116">
      <t>ケイジョウシュウエキ</t>
    </rPh>
    <rPh sb="117" eb="118">
      <t>ノ</t>
    </rPh>
    <rPh sb="121" eb="127">
      <t>ケイジョウシュウシヒリツ</t>
    </rPh>
    <rPh sb="128" eb="129">
      <t>ゾウ</t>
    </rPh>
    <rPh sb="140" eb="142">
      <t>シタマワ</t>
    </rPh>
    <rPh sb="146" eb="149">
      <t>タンネンド</t>
    </rPh>
    <rPh sb="151" eb="153">
      <t>ソンシツ</t>
    </rPh>
    <rPh sb="154" eb="155">
      <t>ショウ</t>
    </rPh>
    <rPh sb="163" eb="164">
      <t>ショウ</t>
    </rPh>
    <rPh sb="172" eb="177">
      <t>ルイセキケッソンキン</t>
    </rPh>
    <rPh sb="177" eb="179">
      <t>ヒリツ</t>
    </rPh>
    <rPh sb="191" eb="195">
      <t>リュウドウヒリツ</t>
    </rPh>
    <rPh sb="203" eb="206">
      <t>ショウヒゼイ</t>
    </rPh>
    <rPh sb="209" eb="212">
      <t>ミハライキン</t>
    </rPh>
    <rPh sb="213" eb="215">
      <t>ハッセイ</t>
    </rPh>
    <rPh sb="224" eb="226">
      <t>ゾウカ</t>
    </rPh>
    <rPh sb="231" eb="235">
      <t>リュウドウシサン</t>
    </rPh>
    <rPh sb="236" eb="238">
      <t>ゲンショウ</t>
    </rPh>
    <rPh sb="241" eb="245">
      <t>ゼンネンドヒ</t>
    </rPh>
    <rPh sb="246" eb="248">
      <t>テイカ</t>
    </rPh>
    <rPh sb="313" eb="317">
      <t>キュウスイシュウエキ</t>
    </rPh>
    <rPh sb="318" eb="321">
      <t>ゼンネンド</t>
    </rPh>
    <rPh sb="323" eb="325">
      <t>ゾウカ</t>
    </rPh>
    <rPh sb="331" eb="333">
      <t>ヒリツ</t>
    </rPh>
    <rPh sb="334" eb="336">
      <t>テイカ</t>
    </rPh>
    <rPh sb="391" eb="393">
      <t>ジョウキョウ</t>
    </rPh>
    <rPh sb="399" eb="404">
      <t>シセツリヨウリツ</t>
    </rPh>
    <rPh sb="410" eb="414">
      <t>トウショケイカク</t>
    </rPh>
    <rPh sb="415" eb="419">
      <t>カンコウジュヨウ</t>
    </rPh>
    <rPh sb="420" eb="422">
      <t>ミコ</t>
    </rPh>
    <rPh sb="558" eb="560">
      <t>ゾウカ</t>
    </rPh>
    <phoneticPr fontId="4"/>
  </si>
  <si>
    <t>　事業開始当初に布設した管路について、40年以上が経過していることから管路経年化率が0.73%となったが、布設時期に若干のずれがあるため、数値に変動がない。
　管路更新率も0%のままであるが、主要管路の送水管の更新を予定している。
　老朽化の進行による配水管漏水の増加や鉛給水管交換など、修繕費や更新工事等の維持管理費用の増加が今後も見込まれる。
　制水弁において塩害による不具合が見られることから、制水弁更新を実施するともに、道路修繕に併せ鉛給水管の布設替えを行うなど、事業の効率化を図っている。
　毎年増加する維持管理に要する財源確保と事業合理化による、効率的な更新工事を実施し、収支バランスをとりながら、健全な経営への努力が引き続き課題となっている。</t>
    <rPh sb="53" eb="57">
      <t>フセツジキ</t>
    </rPh>
    <rPh sb="58" eb="60">
      <t>ジャッカン</t>
    </rPh>
    <rPh sb="69" eb="71">
      <t>スウチ</t>
    </rPh>
    <rPh sb="72" eb="74">
      <t>ヘンドウ</t>
    </rPh>
    <rPh sb="101" eb="104">
      <t>ソウスイカン</t>
    </rPh>
    <rPh sb="105" eb="107">
      <t>コウシン</t>
    </rPh>
    <rPh sb="108" eb="110">
      <t>ヨテイ</t>
    </rPh>
    <rPh sb="117" eb="120">
      <t>ロウキュウカ</t>
    </rPh>
    <rPh sb="121" eb="123">
      <t>シンコウ</t>
    </rPh>
    <rPh sb="132" eb="13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</si>
</sst>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46-4567-84DF-7DC446029AB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D246-4567-84DF-7DC446029AB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32.81</c:v>
                </c:pt>
                <c:pt idx="1">
                  <c:v>33.57</c:v>
                </c:pt>
                <c:pt idx="2">
                  <c:v>33.08</c:v>
                </c:pt>
                <c:pt idx="3">
                  <c:v>32.729999999999997</c:v>
                </c:pt>
                <c:pt idx="4">
                  <c:v>32.520000000000003</c:v>
                </c:pt>
              </c:numCache>
            </c:numRef>
          </c:val>
          <c:extLst>
            <c:ext xmlns:c16="http://schemas.microsoft.com/office/drawing/2014/chart" uri="{C3380CC4-5D6E-409C-BE32-E72D297353CC}">
              <c16:uniqueId val="{00000000-9D65-4F3D-A3A9-BC609AC84D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9D65-4F3D-A3A9-BC609AC84D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96.44</c:v>
                </c:pt>
                <c:pt idx="1">
                  <c:v>93.27</c:v>
                </c:pt>
                <c:pt idx="2">
                  <c:v>92.19</c:v>
                </c:pt>
                <c:pt idx="3">
                  <c:v>79.08</c:v>
                </c:pt>
                <c:pt idx="4">
                  <c:v>91.43</c:v>
                </c:pt>
              </c:numCache>
            </c:numRef>
          </c:val>
          <c:extLst>
            <c:ext xmlns:c16="http://schemas.microsoft.com/office/drawing/2014/chart" uri="{C3380CC4-5D6E-409C-BE32-E72D297353CC}">
              <c16:uniqueId val="{00000000-B5FA-4B22-A7C8-375054DC155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B5FA-4B22-A7C8-375054DC155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101.96</c:v>
                </c:pt>
                <c:pt idx="1">
                  <c:v>100.05</c:v>
                </c:pt>
                <c:pt idx="2">
                  <c:v>94.79</c:v>
                </c:pt>
                <c:pt idx="3">
                  <c:v>88.62</c:v>
                </c:pt>
                <c:pt idx="4">
                  <c:v>90.26</c:v>
                </c:pt>
              </c:numCache>
            </c:numRef>
          </c:val>
          <c:extLst>
            <c:ext xmlns:c16="http://schemas.microsoft.com/office/drawing/2014/chart" uri="{C3380CC4-5D6E-409C-BE32-E72D297353CC}">
              <c16:uniqueId val="{00000000-1D47-4BBF-B135-F17960AB1C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1D47-4BBF-B135-F17960AB1C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62.86</c:v>
                </c:pt>
                <c:pt idx="1">
                  <c:v>64.510000000000005</c:v>
                </c:pt>
                <c:pt idx="2">
                  <c:v>65.7</c:v>
                </c:pt>
                <c:pt idx="3">
                  <c:v>67.12</c:v>
                </c:pt>
                <c:pt idx="4">
                  <c:v>68.150000000000006</c:v>
                </c:pt>
              </c:numCache>
            </c:numRef>
          </c:val>
          <c:extLst>
            <c:ext xmlns:c16="http://schemas.microsoft.com/office/drawing/2014/chart" uri="{C3380CC4-5D6E-409C-BE32-E72D297353CC}">
              <c16:uniqueId val="{00000000-E26A-4EF8-AB32-11982A173F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E26A-4EF8-AB32-11982A173F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quot;-&quot;">
                  <c:v>3.17</c:v>
                </c:pt>
                <c:pt idx="3" formatCode="#,##0.00;&quot;△&quot;#,##0.00;&quot;-&quot;">
                  <c:v>0.73</c:v>
                </c:pt>
                <c:pt idx="4" formatCode="#,##0.00;&quot;△&quot;#,##0.00;&quot;-&quot;">
                  <c:v>0.73</c:v>
                </c:pt>
              </c:numCache>
            </c:numRef>
          </c:val>
          <c:extLst>
            <c:ext xmlns:c16="http://schemas.microsoft.com/office/drawing/2014/chart" uri="{C3380CC4-5D6E-409C-BE32-E72D297353CC}">
              <c16:uniqueId val="{00000000-1F36-45D4-8573-2273FF2B754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1F36-45D4-8573-2273FF2B754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A0-4EC1-9950-C1B19F8658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C5A0-4EC1-9950-C1B19F8658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9441.99</c:v>
                </c:pt>
                <c:pt idx="1">
                  <c:v>7076.87</c:v>
                </c:pt>
                <c:pt idx="2">
                  <c:v>3967.64</c:v>
                </c:pt>
                <c:pt idx="3">
                  <c:v>2818.12</c:v>
                </c:pt>
                <c:pt idx="4">
                  <c:v>2216.81</c:v>
                </c:pt>
              </c:numCache>
            </c:numRef>
          </c:val>
          <c:extLst>
            <c:ext xmlns:c16="http://schemas.microsoft.com/office/drawing/2014/chart" uri="{C3380CC4-5D6E-409C-BE32-E72D297353CC}">
              <c16:uniqueId val="{00000000-33DC-47F2-BE36-5616F294EE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33DC-47F2-BE36-5616F294EE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221.03</c:v>
                </c:pt>
                <c:pt idx="1">
                  <c:v>218.24</c:v>
                </c:pt>
                <c:pt idx="2">
                  <c:v>218.41</c:v>
                </c:pt>
                <c:pt idx="3">
                  <c:v>247.81</c:v>
                </c:pt>
                <c:pt idx="4">
                  <c:v>197.12</c:v>
                </c:pt>
              </c:numCache>
            </c:numRef>
          </c:val>
          <c:extLst>
            <c:ext xmlns:c16="http://schemas.microsoft.com/office/drawing/2014/chart" uri="{C3380CC4-5D6E-409C-BE32-E72D297353CC}">
              <c16:uniqueId val="{00000000-AAF0-47DF-898D-28416BF9DA5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AAF0-47DF-898D-28416BF9DA5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86.61</c:v>
                </c:pt>
                <c:pt idx="1">
                  <c:v>84.02</c:v>
                </c:pt>
                <c:pt idx="2">
                  <c:v>78.989999999999995</c:v>
                </c:pt>
                <c:pt idx="3">
                  <c:v>67.72</c:v>
                </c:pt>
                <c:pt idx="4">
                  <c:v>80.98</c:v>
                </c:pt>
              </c:numCache>
            </c:numRef>
          </c:val>
          <c:extLst>
            <c:ext xmlns:c16="http://schemas.microsoft.com/office/drawing/2014/chart" uri="{C3380CC4-5D6E-409C-BE32-E72D297353CC}">
              <c16:uniqueId val="{00000000-3482-4A38-B168-59B93DDAFA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3482-4A38-B168-59B93DDAFA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292.7</c:v>
                </c:pt>
                <c:pt idx="1">
                  <c:v>303.3</c:v>
                </c:pt>
                <c:pt idx="2">
                  <c:v>323.87</c:v>
                </c:pt>
                <c:pt idx="3">
                  <c:v>373.88</c:v>
                </c:pt>
                <c:pt idx="4">
                  <c:v>317.49</c:v>
                </c:pt>
              </c:numCache>
            </c:numRef>
          </c:val>
          <c:extLst>
            <c:ext xmlns:c16="http://schemas.microsoft.com/office/drawing/2014/chart" uri="{C3380CC4-5D6E-409C-BE32-E72D297353CC}">
              <c16:uniqueId val="{00000000-C7F9-4310-A24C-7EE3B16EA8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C7F9-4310-A24C-7EE3B16EA8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千葉県　御宿町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7201</v>
      </c>
      <c r="AM8" s="66"/>
      <c r="AN8" s="66"/>
      <c r="AO8" s="66"/>
      <c r="AP8" s="66"/>
      <c r="AQ8" s="66"/>
      <c r="AR8" s="66"/>
      <c r="AS8" s="66"/>
      <c r="AT8" s="37">
        <f>データ!$S$6</f>
        <v>24.85</v>
      </c>
      <c r="AU8" s="38"/>
      <c r="AV8" s="38"/>
      <c r="AW8" s="38"/>
      <c r="AX8" s="38"/>
      <c r="AY8" s="38"/>
      <c r="AZ8" s="38"/>
      <c r="BA8" s="38"/>
      <c r="BB8" s="55">
        <f>データ!$T$6</f>
        <v>289.77999999999997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87.71</v>
      </c>
      <c r="J10" s="38"/>
      <c r="K10" s="38"/>
      <c r="L10" s="38"/>
      <c r="M10" s="38"/>
      <c r="N10" s="38"/>
      <c r="O10" s="65"/>
      <c r="P10" s="55">
        <f>データ!$P$6</f>
        <v>97.49</v>
      </c>
      <c r="Q10" s="55"/>
      <c r="R10" s="55"/>
      <c r="S10" s="55"/>
      <c r="T10" s="55"/>
      <c r="U10" s="55"/>
      <c r="V10" s="55"/>
      <c r="W10" s="66">
        <f>データ!$Q$6</f>
        <v>4730</v>
      </c>
      <c r="X10" s="66"/>
      <c r="Y10" s="66"/>
      <c r="Z10" s="66"/>
      <c r="AA10" s="66"/>
      <c r="AB10" s="66"/>
      <c r="AC10" s="66"/>
      <c r="AD10" s="2"/>
      <c r="AE10" s="2"/>
      <c r="AF10" s="2"/>
      <c r="AG10" s="2"/>
      <c r="AH10" s="2"/>
      <c r="AI10" s="2"/>
      <c r="AJ10" s="2"/>
      <c r="AK10" s="2"/>
      <c r="AL10" s="66">
        <f>データ!$U$6</f>
        <v>6989</v>
      </c>
      <c r="AM10" s="66"/>
      <c r="AN10" s="66"/>
      <c r="AO10" s="66"/>
      <c r="AP10" s="66"/>
      <c r="AQ10" s="66"/>
      <c r="AR10" s="66"/>
      <c r="AS10" s="66"/>
      <c r="AT10" s="37">
        <f>データ!$V$6</f>
        <v>24.84</v>
      </c>
      <c r="AU10" s="38"/>
      <c r="AV10" s="38"/>
      <c r="AW10" s="38"/>
      <c r="AX10" s="38"/>
      <c r="AY10" s="38"/>
      <c r="AZ10" s="38"/>
      <c r="BA10" s="38"/>
      <c r="BB10" s="55">
        <f>データ!$W$6</f>
        <v>281.36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111</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c3P87kU5TnBN+C/faXbwnqnm7RqdHn5VndnqLjacRRVdcwn+Dxlwhlc7cRff1pmVo59ouW40kGxy7HPz4vjFw==" saltValue="hD0jEwnU1lDiHwJsGnMOX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124435</v>
      </c>
      <c r="D6" s="20">
        <f t="shared" si="3"/>
        <v>46</v>
      </c>
      <c r="E6" s="20">
        <f t="shared" si="3"/>
        <v>1</v>
      </c>
      <c r="F6" s="20">
        <f t="shared" si="3"/>
        <v>0</v>
      </c>
      <c r="G6" s="20">
        <f t="shared" si="3"/>
        <v>1</v>
      </c>
      <c r="H6" s="20" t="str">
        <f t="shared" si="3"/>
        <v>千葉県　御宿町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87.71</v>
      </c>
      <c r="P6" s="21">
        <f t="shared" si="3"/>
        <v>97.49</v>
      </c>
      <c r="Q6" s="21">
        <f t="shared" si="3"/>
        <v>4730</v>
      </c>
      <c r="R6" s="21">
        <f t="shared" si="3"/>
        <v>7201</v>
      </c>
      <c r="S6" s="21">
        <f t="shared" si="3"/>
        <v>24.85</v>
      </c>
      <c r="T6" s="21">
        <f t="shared" si="3"/>
        <v>289.77999999999997</v>
      </c>
      <c r="U6" s="21">
        <f t="shared" si="3"/>
        <v>6989</v>
      </c>
      <c r="V6" s="21">
        <f t="shared" si="3"/>
        <v>24.84</v>
      </c>
      <c r="W6" s="21">
        <f t="shared" si="3"/>
        <v>281.36</v>
      </c>
      <c r="X6" s="22">
        <f>IF(X7="",NA(),X7)</f>
        <v>101.96</v>
      </c>
      <c r="Y6" s="22">
        <f t="shared" ref="Y6:AG6" si="4">IF(Y7="",NA(),Y7)</f>
        <v>100.05</v>
      </c>
      <c r="Z6" s="22">
        <f t="shared" si="4"/>
        <v>94.79</v>
      </c>
      <c r="AA6" s="22">
        <f t="shared" si="4"/>
        <v>88.62</v>
      </c>
      <c r="AB6" s="22">
        <f t="shared" si="4"/>
        <v>90.26</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9441.99</v>
      </c>
      <c r="AU6" s="22">
        <f t="shared" ref="AU6:BC6" si="6">IF(AU7="",NA(),AU7)</f>
        <v>7076.87</v>
      </c>
      <c r="AV6" s="22">
        <f t="shared" si="6"/>
        <v>3967.64</v>
      </c>
      <c r="AW6" s="22">
        <f t="shared" si="6"/>
        <v>2818.12</v>
      </c>
      <c r="AX6" s="22">
        <f t="shared" si="6"/>
        <v>2216.81</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221.03</v>
      </c>
      <c r="BF6" s="22">
        <f t="shared" ref="BF6:BN6" si="7">IF(BF7="",NA(),BF7)</f>
        <v>218.24</v>
      </c>
      <c r="BG6" s="22">
        <f t="shared" si="7"/>
        <v>218.41</v>
      </c>
      <c r="BH6" s="22">
        <f t="shared" si="7"/>
        <v>247.81</v>
      </c>
      <c r="BI6" s="22">
        <f t="shared" si="7"/>
        <v>197.12</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86.61</v>
      </c>
      <c r="BQ6" s="22">
        <f t="shared" ref="BQ6:BY6" si="8">IF(BQ7="",NA(),BQ7)</f>
        <v>84.02</v>
      </c>
      <c r="BR6" s="22">
        <f t="shared" si="8"/>
        <v>78.989999999999995</v>
      </c>
      <c r="BS6" s="22">
        <f t="shared" si="8"/>
        <v>67.72</v>
      </c>
      <c r="BT6" s="22">
        <f t="shared" si="8"/>
        <v>80.98</v>
      </c>
      <c r="BU6" s="22">
        <f t="shared" si="8"/>
        <v>87.51</v>
      </c>
      <c r="BV6" s="22">
        <f t="shared" si="8"/>
        <v>84.77</v>
      </c>
      <c r="BW6" s="22">
        <f t="shared" si="8"/>
        <v>87.11</v>
      </c>
      <c r="BX6" s="22">
        <f t="shared" si="8"/>
        <v>82.78</v>
      </c>
      <c r="BY6" s="22">
        <f t="shared" si="8"/>
        <v>84.82</v>
      </c>
      <c r="BZ6" s="21" t="str">
        <f>IF(BZ7="","",IF(BZ7="-","【-】","【"&amp;SUBSTITUTE(TEXT(BZ7,"#,##0.00"),"-","△")&amp;"】"))</f>
        <v>【102.35】</v>
      </c>
      <c r="CA6" s="22">
        <f>IF(CA7="",NA(),CA7)</f>
        <v>292.7</v>
      </c>
      <c r="CB6" s="22">
        <f t="shared" ref="CB6:CJ6" si="9">IF(CB7="",NA(),CB7)</f>
        <v>303.3</v>
      </c>
      <c r="CC6" s="22">
        <f t="shared" si="9"/>
        <v>323.87</v>
      </c>
      <c r="CD6" s="22">
        <f t="shared" si="9"/>
        <v>373.88</v>
      </c>
      <c r="CE6" s="22">
        <f t="shared" si="9"/>
        <v>317.49</v>
      </c>
      <c r="CF6" s="22">
        <f t="shared" si="9"/>
        <v>218.42</v>
      </c>
      <c r="CG6" s="22">
        <f t="shared" si="9"/>
        <v>227.27</v>
      </c>
      <c r="CH6" s="22">
        <f t="shared" si="9"/>
        <v>223.98</v>
      </c>
      <c r="CI6" s="22">
        <f t="shared" si="9"/>
        <v>225.09</v>
      </c>
      <c r="CJ6" s="22">
        <f t="shared" si="9"/>
        <v>224.82</v>
      </c>
      <c r="CK6" s="21" t="str">
        <f>IF(CK7="","",IF(CK7="-","【-】","【"&amp;SUBSTITUTE(TEXT(CK7,"#,##0.00"),"-","△")&amp;"】"))</f>
        <v>【167.74】</v>
      </c>
      <c r="CL6" s="22">
        <f>IF(CL7="",NA(),CL7)</f>
        <v>32.81</v>
      </c>
      <c r="CM6" s="22">
        <f t="shared" ref="CM6:CU6" si="10">IF(CM7="",NA(),CM7)</f>
        <v>33.57</v>
      </c>
      <c r="CN6" s="22">
        <f t="shared" si="10"/>
        <v>33.08</v>
      </c>
      <c r="CO6" s="22">
        <f t="shared" si="10"/>
        <v>32.729999999999997</v>
      </c>
      <c r="CP6" s="22">
        <f t="shared" si="10"/>
        <v>32.520000000000003</v>
      </c>
      <c r="CQ6" s="22">
        <f t="shared" si="10"/>
        <v>50.24</v>
      </c>
      <c r="CR6" s="22">
        <f t="shared" si="10"/>
        <v>50.29</v>
      </c>
      <c r="CS6" s="22">
        <f t="shared" si="10"/>
        <v>49.64</v>
      </c>
      <c r="CT6" s="22">
        <f t="shared" si="10"/>
        <v>49.38</v>
      </c>
      <c r="CU6" s="22">
        <f t="shared" si="10"/>
        <v>50.09</v>
      </c>
      <c r="CV6" s="21" t="str">
        <f>IF(CV7="","",IF(CV7="-","【-】","【"&amp;SUBSTITUTE(TEXT(CV7,"#,##0.00"),"-","△")&amp;"】"))</f>
        <v>【60.29】</v>
      </c>
      <c r="CW6" s="22">
        <f>IF(CW7="",NA(),CW7)</f>
        <v>96.44</v>
      </c>
      <c r="CX6" s="22">
        <f t="shared" ref="CX6:DF6" si="11">IF(CX7="",NA(),CX7)</f>
        <v>93.27</v>
      </c>
      <c r="CY6" s="22">
        <f t="shared" si="11"/>
        <v>92.19</v>
      </c>
      <c r="CZ6" s="22">
        <f t="shared" si="11"/>
        <v>79.08</v>
      </c>
      <c r="DA6" s="22">
        <f t="shared" si="11"/>
        <v>91.43</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62.86</v>
      </c>
      <c r="DI6" s="22">
        <f t="shared" ref="DI6:DQ6" si="12">IF(DI7="",NA(),DI7)</f>
        <v>64.510000000000005</v>
      </c>
      <c r="DJ6" s="22">
        <f t="shared" si="12"/>
        <v>65.7</v>
      </c>
      <c r="DK6" s="22">
        <f t="shared" si="12"/>
        <v>67.12</v>
      </c>
      <c r="DL6" s="22">
        <f t="shared" si="12"/>
        <v>68.150000000000006</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2">
        <f t="shared" si="13"/>
        <v>3.17</v>
      </c>
      <c r="DV6" s="22">
        <f t="shared" si="13"/>
        <v>0.73</v>
      </c>
      <c r="DW6" s="22">
        <f t="shared" si="13"/>
        <v>0.73</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124435</v>
      </c>
      <c r="D7" s="24">
        <v>46</v>
      </c>
      <c r="E7" s="24">
        <v>1</v>
      </c>
      <c r="F7" s="24">
        <v>0</v>
      </c>
      <c r="G7" s="24">
        <v>1</v>
      </c>
      <c r="H7" s="24" t="s">
        <v>93</v>
      </c>
      <c r="I7" s="24" t="s">
        <v>94</v>
      </c>
      <c r="J7" s="24" t="s">
        <v>95</v>
      </c>
      <c r="K7" s="24" t="s">
        <v>96</v>
      </c>
      <c r="L7" s="24" t="s">
        <v>97</v>
      </c>
      <c r="M7" s="24" t="s">
        <v>98</v>
      </c>
      <c r="N7" s="25" t="s">
        <v>99</v>
      </c>
      <c r="O7" s="25">
        <v>87.71</v>
      </c>
      <c r="P7" s="25">
        <v>97.49</v>
      </c>
      <c r="Q7" s="25">
        <v>4730</v>
      </c>
      <c r="R7" s="25">
        <v>7201</v>
      </c>
      <c r="S7" s="25">
        <v>24.85</v>
      </c>
      <c r="T7" s="25">
        <v>289.77999999999997</v>
      </c>
      <c r="U7" s="25">
        <v>6989</v>
      </c>
      <c r="V7" s="25">
        <v>24.84</v>
      </c>
      <c r="W7" s="25">
        <v>281.36</v>
      </c>
      <c r="X7" s="25">
        <v>101.96</v>
      </c>
      <c r="Y7" s="25">
        <v>100.05</v>
      </c>
      <c r="Z7" s="25">
        <v>94.79</v>
      </c>
      <c r="AA7" s="25">
        <v>88.62</v>
      </c>
      <c r="AB7" s="25">
        <v>90.26</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9441.99</v>
      </c>
      <c r="AU7" s="25">
        <v>7076.87</v>
      </c>
      <c r="AV7" s="25">
        <v>3967.64</v>
      </c>
      <c r="AW7" s="25">
        <v>2818.12</v>
      </c>
      <c r="AX7" s="25">
        <v>2216.81</v>
      </c>
      <c r="AY7" s="25">
        <v>293.23</v>
      </c>
      <c r="AZ7" s="25">
        <v>300.14</v>
      </c>
      <c r="BA7" s="25">
        <v>301.04000000000002</v>
      </c>
      <c r="BB7" s="25">
        <v>305.08</v>
      </c>
      <c r="BC7" s="25">
        <v>305.33999999999997</v>
      </c>
      <c r="BD7" s="25">
        <v>261.51</v>
      </c>
      <c r="BE7" s="25">
        <v>221.03</v>
      </c>
      <c r="BF7" s="25">
        <v>218.24</v>
      </c>
      <c r="BG7" s="25">
        <v>218.41</v>
      </c>
      <c r="BH7" s="25">
        <v>247.81</v>
      </c>
      <c r="BI7" s="25">
        <v>197.12</v>
      </c>
      <c r="BJ7" s="25">
        <v>542.29999999999995</v>
      </c>
      <c r="BK7" s="25">
        <v>566.65</v>
      </c>
      <c r="BL7" s="25">
        <v>551.62</v>
      </c>
      <c r="BM7" s="25">
        <v>585.59</v>
      </c>
      <c r="BN7" s="25">
        <v>561.34</v>
      </c>
      <c r="BO7" s="25">
        <v>265.16000000000003</v>
      </c>
      <c r="BP7" s="25">
        <v>86.61</v>
      </c>
      <c r="BQ7" s="25">
        <v>84.02</v>
      </c>
      <c r="BR7" s="25">
        <v>78.989999999999995</v>
      </c>
      <c r="BS7" s="25">
        <v>67.72</v>
      </c>
      <c r="BT7" s="25">
        <v>80.98</v>
      </c>
      <c r="BU7" s="25">
        <v>87.51</v>
      </c>
      <c r="BV7" s="25">
        <v>84.77</v>
      </c>
      <c r="BW7" s="25">
        <v>87.11</v>
      </c>
      <c r="BX7" s="25">
        <v>82.78</v>
      </c>
      <c r="BY7" s="25">
        <v>84.82</v>
      </c>
      <c r="BZ7" s="25">
        <v>102.35</v>
      </c>
      <c r="CA7" s="25">
        <v>292.7</v>
      </c>
      <c r="CB7" s="25">
        <v>303.3</v>
      </c>
      <c r="CC7" s="25">
        <v>323.87</v>
      </c>
      <c r="CD7" s="25">
        <v>373.88</v>
      </c>
      <c r="CE7" s="25">
        <v>317.49</v>
      </c>
      <c r="CF7" s="25">
        <v>218.42</v>
      </c>
      <c r="CG7" s="25">
        <v>227.27</v>
      </c>
      <c r="CH7" s="25">
        <v>223.98</v>
      </c>
      <c r="CI7" s="25">
        <v>225.09</v>
      </c>
      <c r="CJ7" s="25">
        <v>224.82</v>
      </c>
      <c r="CK7" s="25">
        <v>167.74</v>
      </c>
      <c r="CL7" s="25">
        <v>32.81</v>
      </c>
      <c r="CM7" s="25">
        <v>33.57</v>
      </c>
      <c r="CN7" s="25">
        <v>33.08</v>
      </c>
      <c r="CO7" s="25">
        <v>32.729999999999997</v>
      </c>
      <c r="CP7" s="25">
        <v>32.520000000000003</v>
      </c>
      <c r="CQ7" s="25">
        <v>50.24</v>
      </c>
      <c r="CR7" s="25">
        <v>50.29</v>
      </c>
      <c r="CS7" s="25">
        <v>49.64</v>
      </c>
      <c r="CT7" s="25">
        <v>49.38</v>
      </c>
      <c r="CU7" s="25">
        <v>50.09</v>
      </c>
      <c r="CV7" s="25">
        <v>60.29</v>
      </c>
      <c r="CW7" s="25">
        <v>96.44</v>
      </c>
      <c r="CX7" s="25">
        <v>93.27</v>
      </c>
      <c r="CY7" s="25">
        <v>92.19</v>
      </c>
      <c r="CZ7" s="25">
        <v>79.08</v>
      </c>
      <c r="DA7" s="25">
        <v>91.43</v>
      </c>
      <c r="DB7" s="25">
        <v>78.650000000000006</v>
      </c>
      <c r="DC7" s="25">
        <v>77.73</v>
      </c>
      <c r="DD7" s="25">
        <v>78.09</v>
      </c>
      <c r="DE7" s="25">
        <v>78.010000000000005</v>
      </c>
      <c r="DF7" s="25">
        <v>77.599999999999994</v>
      </c>
      <c r="DG7" s="25">
        <v>90.12</v>
      </c>
      <c r="DH7" s="25">
        <v>62.86</v>
      </c>
      <c r="DI7" s="25">
        <v>64.510000000000005</v>
      </c>
      <c r="DJ7" s="25">
        <v>65.7</v>
      </c>
      <c r="DK7" s="25">
        <v>67.12</v>
      </c>
      <c r="DL7" s="25">
        <v>68.150000000000006</v>
      </c>
      <c r="DM7" s="25">
        <v>45.14</v>
      </c>
      <c r="DN7" s="25">
        <v>45.85</v>
      </c>
      <c r="DO7" s="25">
        <v>47.31</v>
      </c>
      <c r="DP7" s="25">
        <v>47.5</v>
      </c>
      <c r="DQ7" s="25">
        <v>48.41</v>
      </c>
      <c r="DR7" s="25">
        <v>50.88</v>
      </c>
      <c r="DS7" s="25">
        <v>0</v>
      </c>
      <c r="DT7" s="25">
        <v>0</v>
      </c>
      <c r="DU7" s="25">
        <v>3.17</v>
      </c>
      <c r="DV7" s="25">
        <v>0.73</v>
      </c>
      <c r="DW7" s="25">
        <v>0.73</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2023-01-17T08:22:57Z</cp:lastPrinted>
  <dcterms:created xsi:type="dcterms:W3CDTF">2022-12-01T00:56:30Z</dcterms:created>
  <dcterms:modified xsi:type="dcterms:W3CDTF">2023-02-24T02:55:35Z</dcterms:modified>
  <cp:category/>
</cp:coreProperties>
</file>