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6 事業別振り分け\010 上水道（末端）\"/>
    </mc:Choice>
  </mc:AlternateContent>
  <xr:revisionPtr revIDLastSave="0" documentId="13_ncr:1_{261EB58A-9E6D-4D2B-BC54-8735CF34185E}" xr6:coauthVersionLast="47" xr6:coauthVersionMax="47" xr10:uidLastSave="{00000000-0000-0000-0000-000000000000}"/>
  <workbookProtection workbookAlgorithmName="SHA-512" workbookHashValue="8PyHw1kIzghXEVzt8ABsclBhkvlPNB+QWS063Ky6jcoljVbC4O8UXIdgdUKmWEnXpeuAW1oW/Y49E/PyOLyDcw==" workbookSaltValue="VmctXhHZqGrN5NTU7rWhr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<sst xmlns="http://schemas.openxmlformats.org/spreadsheetml/2006/main" count="228" uniqueCount="114">
  <si>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</si>
  <si>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</si>
  <si>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</si>
  <si>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</si>
  <si>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</si>
  <si>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</si>
  <si>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</si>
  <si>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</si>
  <si>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</si>
  <si>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</si>
  <si>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</si>
  <si>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</si>
  <si>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</si>
  <si>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</si>
  <si>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</si>
  <si>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</si>
  <si>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</si>
  <si>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</si>
  <si>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</si>
  <si>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</si>
  <si>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</si>
  <si>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</si>
  <si>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</si>
  <si>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</si>
  <si>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</si>
  <si>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</si>
  <si>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</si>
  <si>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</si>
  <si>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</si>
  <si>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</si>
  <si>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</si>
  <si>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</si>
  <si>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</si>
  <si>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</si>
  <si>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</si>
  <si>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</si>
  <si>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</si>
  <si>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</si>
  <si>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</si>
  <si>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</si>
  <si>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</si>
  <si>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</si>
  <si>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</si>
  <si>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</si>
  <si>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</si>
  <si>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</si>
  <si>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</si>
  <si>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</si>
  <si>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</si>
  <si>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</si>
  <si>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</si>
  <si>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</si>
  <si>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</si>
  <si>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</si>
  <si>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</si>
  <si>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</si>
  <si>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</si>
  <si>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</si>
  <si>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</si>
  <si>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</si>
  <si>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</si>
  <si>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</si>
  <si>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</si>
  <si>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</si>
  <si>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</si>
  <si>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</si>
  <si>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</si>
  <si>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</si>
  <si>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</si>
  <si>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</si>
  <si>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</si>
  <si>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</si>
  <si>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</si>
  <si>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</si>
  <si>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</si>
  <si>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</si>
  <si>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</si>
  <si>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</si>
  <si>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</si>
  <si>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</si>
  <si>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</si>
  <si>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</si>
  <si>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</si>
  <si>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</si>
  <si>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</si>
  <si>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</si>
  <si>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</si>
  <si>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</si>
  <si>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</si>
  <si>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</si>
  <si>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</si>
  <si>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</si>
  <si>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</si>
  <si>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</si>
  <si>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</si>
  <si>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</si>
  <si>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</si>
  <si>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</si>
  <si>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</si>
  <si>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</si>
  <si>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</si>
  <si>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</si>
  <si>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</si>
  <si>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</si>
  <si>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</si>
  <si>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</si>
  <si>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</si>
  <si>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</si>
  <si>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</si>
  <si>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</si>
  <si>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</si>
  <si>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経常収支比率は前年度より経常費用が減少したため比率は向上したが、水道施設の多くが更新時期を迎えることから、今後は維持管理費の増加が見込まれる。
  累積欠損金比率については、予定していた更新工事を次年度に繰越したことから、累積欠損金は一時的に解消されたが、引続き経営改善に努めていく必要がある。
 流動比率については流動資産が減少しており、流動比率もほぼ横ばいとなっている。
 企業債残高対給水収益比率については企業債残高が減少しているため、比率も減少傾向であるが、必要な更新を先送りにしていないか検証していく。
 料金回収率および給水原価については、原水及び浄水費並びに減価償却費の減少に伴い経常費用が減少したため、料金回収率は上昇し、給水原価は低減した。昨年に引き続き特異な値とも考えられる数字が続いたが、今後は留意が必要である。
 施設利用率については適切な施設規模を検討していく必要がある。
 有収率は無収水量(漏水)が増加傾向にあり再び下落に転じたことから、計画的な老朽管の更新を進めていく必要がある。</t>
    <rPh sb="9" eb="12">
      <t>ゼンネンド</t>
    </rPh>
    <rPh sb="14" eb="16">
      <t>ケイジョウ</t>
    </rPh>
    <rPh sb="16" eb="18">
      <t>ヒヨウ</t>
    </rPh>
    <rPh sb="19" eb="21">
      <t>ゲンショウ</t>
    </rPh>
    <rPh sb="25" eb="27">
      <t>ヒリツ</t>
    </rPh>
    <rPh sb="28" eb="30">
      <t>コウジョウ</t>
    </rPh>
    <rPh sb="34" eb="36">
      <t>スイドウ</t>
    </rPh>
    <rPh sb="36" eb="38">
      <t>シセツ</t>
    </rPh>
    <rPh sb="39" eb="40">
      <t>オオ</t>
    </rPh>
    <rPh sb="42" eb="44">
      <t>コウシン</t>
    </rPh>
    <rPh sb="44" eb="46">
      <t>ジキ</t>
    </rPh>
    <rPh sb="47" eb="48">
      <t>ムカ</t>
    </rPh>
    <rPh sb="55" eb="57">
      <t>コンゴ</t>
    </rPh>
    <rPh sb="58" eb="60">
      <t>イジ</t>
    </rPh>
    <rPh sb="60" eb="63">
      <t>カンリヒ</t>
    </rPh>
    <rPh sb="64" eb="66">
      <t>ゾウカ</t>
    </rPh>
    <rPh sb="67" eb="69">
      <t>ミコ</t>
    </rPh>
    <rPh sb="89" eb="91">
      <t>ヨテイ</t>
    </rPh>
    <rPh sb="95" eb="97">
      <t>コウシン</t>
    </rPh>
    <rPh sb="97" eb="99">
      <t>コウジ</t>
    </rPh>
    <rPh sb="100" eb="103">
      <t>ジネンド</t>
    </rPh>
    <rPh sb="104" eb="106">
      <t>クリコ</t>
    </rPh>
    <rPh sb="113" eb="115">
      <t>ルイセキ</t>
    </rPh>
    <rPh sb="115" eb="117">
      <t>ケッソン</t>
    </rPh>
    <rPh sb="117" eb="118">
      <t>キン</t>
    </rPh>
    <rPh sb="119" eb="122">
      <t>イチジテキ</t>
    </rPh>
    <rPh sb="123" eb="125">
      <t>カイショウ</t>
    </rPh>
    <rPh sb="130" eb="132">
      <t>ヒキツヅ</t>
    </rPh>
    <rPh sb="133" eb="135">
      <t>ケイエイ</t>
    </rPh>
    <rPh sb="135" eb="137">
      <t>カイゼン</t>
    </rPh>
    <rPh sb="138" eb="139">
      <t>ツト</t>
    </rPh>
    <rPh sb="143" eb="145">
      <t>ヒツヨウ</t>
    </rPh>
    <rPh sb="179" eb="180">
      <t>ヨコ</t>
    </rPh>
    <rPh sb="285" eb="286">
      <t>ナラ</t>
    </rPh>
    <rPh sb="288" eb="293">
      <t>ゲンカショウキャクヒ</t>
    </rPh>
    <rPh sb="294" eb="296">
      <t>ゲンショウ</t>
    </rPh>
    <rPh sb="304" eb="306">
      <t>ゲンショウ</t>
    </rPh>
    <rPh sb="317" eb="319">
      <t>ジョウショウ</t>
    </rPh>
    <rPh sb="326" eb="328">
      <t>テイゲン</t>
    </rPh>
    <rPh sb="331" eb="333">
      <t>サクネン</t>
    </rPh>
    <rPh sb="334" eb="335">
      <t>ヒ</t>
    </rPh>
    <rPh sb="336" eb="337">
      <t>ツヅ</t>
    </rPh>
    <rPh sb="338" eb="340">
      <t>トクイ</t>
    </rPh>
    <rPh sb="341" eb="342">
      <t>アタイ</t>
    </rPh>
    <rPh sb="344" eb="345">
      <t>カンガ</t>
    </rPh>
    <rPh sb="349" eb="351">
      <t>スウジ</t>
    </rPh>
    <rPh sb="352" eb="353">
      <t>ツヅ</t>
    </rPh>
    <rPh sb="357" eb="359">
      <t>コンゴ</t>
    </rPh>
    <rPh sb="360" eb="362">
      <t>リュウイ</t>
    </rPh>
    <rPh sb="363" eb="365">
      <t>ヒツヨウ</t>
    </rPh>
    <phoneticPr fontId="4"/>
  </si>
  <si>
    <t>　水道施設の老朽化による更新や管路の耐震化を計画的に進めていかなければならないが、人口減少による給水収益の減少や企業債の償還により、資金残高が減少している状況にある。
　このような財源確保の見通しが厳しい中ではあるが、安全で安定した事業を継続するため、まずはより一層の経営改善に努めていく必要がある。</t>
    <rPh sb="1" eb="3">
      <t>スイドウ</t>
    </rPh>
    <rPh sb="3" eb="5">
      <t>シセツ</t>
    </rPh>
    <rPh sb="6" eb="9">
      <t>ロウキュウカ</t>
    </rPh>
    <rPh sb="12" eb="14">
      <t>コウシン</t>
    </rPh>
    <rPh sb="15" eb="17">
      <t>カンロ</t>
    </rPh>
    <rPh sb="18" eb="21">
      <t>タイシンカ</t>
    </rPh>
    <rPh sb="22" eb="25">
      <t>ケイカクテキ</t>
    </rPh>
    <rPh sb="26" eb="27">
      <t>スス</t>
    </rPh>
    <rPh sb="41" eb="43">
      <t>ジンコウ</t>
    </rPh>
    <rPh sb="43" eb="45">
      <t>ゲンショウ</t>
    </rPh>
    <rPh sb="48" eb="50">
      <t>キュウスイ</t>
    </rPh>
    <rPh sb="50" eb="52">
      <t>シュウエキ</t>
    </rPh>
    <rPh sb="53" eb="55">
      <t>ゲンショウ</t>
    </rPh>
    <rPh sb="56" eb="58">
      <t>キギョウ</t>
    </rPh>
    <rPh sb="58" eb="59">
      <t>サイ</t>
    </rPh>
    <rPh sb="60" eb="62">
      <t>ショウカン</t>
    </rPh>
    <rPh sb="66" eb="68">
      <t>シキン</t>
    </rPh>
    <rPh sb="68" eb="70">
      <t>ザンダカ</t>
    </rPh>
    <rPh sb="71" eb="73">
      <t>ゲンショウ</t>
    </rPh>
    <rPh sb="77" eb="79">
      <t>ジョウキョウ</t>
    </rPh>
    <rPh sb="90" eb="92">
      <t>ザイゲン</t>
    </rPh>
    <rPh sb="92" eb="94">
      <t>カクホ</t>
    </rPh>
    <rPh sb="95" eb="97">
      <t>ミトオ</t>
    </rPh>
    <rPh sb="99" eb="100">
      <t>キビ</t>
    </rPh>
    <rPh sb="102" eb="103">
      <t>ナカ</t>
    </rPh>
    <rPh sb="109" eb="111">
      <t>アンゼン</t>
    </rPh>
    <rPh sb="112" eb="114">
      <t>アンテイ</t>
    </rPh>
    <rPh sb="116" eb="118">
      <t>ジギョウ</t>
    </rPh>
    <rPh sb="119" eb="121">
      <t>ケイゾク</t>
    </rPh>
    <rPh sb="131" eb="133">
      <t>イッソウ</t>
    </rPh>
    <rPh sb="134" eb="136">
      <t>ケイエイ</t>
    </rPh>
    <rPh sb="136" eb="138">
      <t>カイゼン</t>
    </rPh>
    <rPh sb="139" eb="140">
      <t>ツト</t>
    </rPh>
    <rPh sb="144" eb="146">
      <t>ヒツヨウ</t>
    </rPh>
    <phoneticPr fontId="4"/>
  </si>
  <si>
    <t>　有形固定資産減価償却率は老朽化した水道管及び施設の更新が進んでいないことから年々増加しており、必要な更新投資を先送りしている可能性があるため、計画的な更新を実施していく必要がある。
　管路経年化率については、喫緊の課題であった施設更新計画策定の調査で把握した法定耐用年数40年を超えた管路は、実に全体の３割を超過していることがわかり、更に10年後は６割を超えることもわかった。この事実を重く受け止めて、重要度および優先度を考慮した管路の更新をはじめ、本更新計画で示す事業を着実に実施していくことが求められる。</t>
    <rPh sb="79" eb="81">
      <t>ジッシ</t>
    </rPh>
    <rPh sb="105" eb="107">
      <t>キッキン</t>
    </rPh>
    <rPh sb="108" eb="110">
      <t>カダイ</t>
    </rPh>
    <rPh sb="114" eb="120">
      <t>シセツコウシンケイカク</t>
    </rPh>
    <rPh sb="120" eb="122">
      <t>サクテイ</t>
    </rPh>
    <rPh sb="123" eb="125">
      <t>チョウサ</t>
    </rPh>
    <rPh sb="126" eb="128">
      <t>ハアク</t>
    </rPh>
    <rPh sb="138" eb="139">
      <t>ネン</t>
    </rPh>
    <rPh sb="147" eb="148">
      <t>ジツ</t>
    </rPh>
    <rPh sb="149" eb="151">
      <t>ゼンタイ</t>
    </rPh>
    <rPh sb="153" eb="154">
      <t>ワリ</t>
    </rPh>
    <rPh sb="155" eb="157">
      <t>チョウカ</t>
    </rPh>
    <rPh sb="168" eb="169">
      <t>サラ</t>
    </rPh>
    <rPh sb="172" eb="173">
      <t>ネン</t>
    </rPh>
    <rPh sb="173" eb="174">
      <t>ゴ</t>
    </rPh>
    <rPh sb="176" eb="177">
      <t>ワリ</t>
    </rPh>
    <rPh sb="178" eb="179">
      <t>コ</t>
    </rPh>
    <rPh sb="191" eb="193">
      <t>ジジツ</t>
    </rPh>
    <rPh sb="194" eb="195">
      <t>オモ</t>
    </rPh>
    <rPh sb="196" eb="197">
      <t>ウ</t>
    </rPh>
    <rPh sb="198" eb="199">
      <t>ト</t>
    </rPh>
    <rPh sb="202" eb="205">
      <t>ジュウヨウド</t>
    </rPh>
    <rPh sb="208" eb="211">
      <t>ユウセンド</t>
    </rPh>
    <rPh sb="212" eb="214">
      <t>コウリョ</t>
    </rPh>
    <rPh sb="216" eb="218">
      <t>カンロ</t>
    </rPh>
    <rPh sb="219" eb="221">
      <t>コウシン</t>
    </rPh>
    <rPh sb="226" eb="231">
      <t>ホンコウシンケイカク</t>
    </rPh>
    <rPh sb="232" eb="233">
      <t>シメ</t>
    </rPh>
    <rPh sb="234" eb="236">
      <t>ジギョウ</t>
    </rPh>
    <rPh sb="237" eb="239">
      <t>チャクジツ</t>
    </rPh>
    <rPh sb="240" eb="242">
      <t>ジッシ</t>
    </rPh>
    <rPh sb="249" eb="25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</si>
</sst>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9-423C-94A5-964CED0FD3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E689-423C-94A5-964CED0FD3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48.06</c:v>
                </c:pt>
                <c:pt idx="1">
                  <c:v>48.91</c:v>
                </c:pt>
                <c:pt idx="2">
                  <c:v>42.21</c:v>
                </c:pt>
                <c:pt idx="3">
                  <c:v>42.23</c:v>
                </c:pt>
                <c:pt idx="4">
                  <c:v>43.24</c:v>
                </c:pt>
              </c:numCache>
            </c:numRef>
          </c:val>
          <c:extLst>
            <c:ext xmlns:c16="http://schemas.microsoft.com/office/drawing/2014/chart" uri="{C3380CC4-5D6E-409C-BE32-E72D297353CC}">
              <c16:uniqueId val="{00000000-50B6-4651-A181-246698E49FA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50B6-4651-A181-246698E49FA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72.47</c:v>
                </c:pt>
                <c:pt idx="1">
                  <c:v>72.849999999999994</c:v>
                </c:pt>
                <c:pt idx="2">
                  <c:v>72.45</c:v>
                </c:pt>
                <c:pt idx="3">
                  <c:v>73.8</c:v>
                </c:pt>
                <c:pt idx="4">
                  <c:v>70.790000000000006</c:v>
                </c:pt>
              </c:numCache>
            </c:numRef>
          </c:val>
          <c:extLst>
            <c:ext xmlns:c16="http://schemas.microsoft.com/office/drawing/2014/chart" uri="{C3380CC4-5D6E-409C-BE32-E72D297353CC}">
              <c16:uniqueId val="{00000000-CA28-4530-97AF-EB03B0F469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CA28-4530-97AF-EB03B0F469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93.01</c:v>
                </c:pt>
                <c:pt idx="1">
                  <c:v>103.9</c:v>
                </c:pt>
                <c:pt idx="2">
                  <c:v>100.14</c:v>
                </c:pt>
                <c:pt idx="3">
                  <c:v>113.92</c:v>
                </c:pt>
                <c:pt idx="4">
                  <c:v>115.57</c:v>
                </c:pt>
              </c:numCache>
            </c:numRef>
          </c:val>
          <c:extLst>
            <c:ext xmlns:c16="http://schemas.microsoft.com/office/drawing/2014/chart" uri="{C3380CC4-5D6E-409C-BE32-E72D297353CC}">
              <c16:uniqueId val="{00000000-7E66-461C-8777-55956C57570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7E66-461C-8777-55956C57570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54.79</c:v>
                </c:pt>
                <c:pt idx="1">
                  <c:v>59.03</c:v>
                </c:pt>
                <c:pt idx="2">
                  <c:v>61.47</c:v>
                </c:pt>
                <c:pt idx="3">
                  <c:v>63.51</c:v>
                </c:pt>
                <c:pt idx="4">
                  <c:v>65.44</c:v>
                </c:pt>
              </c:numCache>
            </c:numRef>
          </c:val>
          <c:extLst>
            <c:ext xmlns:c16="http://schemas.microsoft.com/office/drawing/2014/chart" uri="{C3380CC4-5D6E-409C-BE32-E72D297353CC}">
              <c16:uniqueId val="{00000000-7424-4C3E-939E-C2B3B2C892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7424-4C3E-939E-C2B3B2C892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C-4F83-BFE4-5500767C37C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89FC-4F83-BFE4-5500767C37C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14.09</c:v>
                </c:pt>
                <c:pt idx="1">
                  <c:v>9.82</c:v>
                </c:pt>
                <c:pt idx="2">
                  <c:v>10.09</c:v>
                </c:pt>
                <c:pt idx="3" formatCode="#,##0.00;&quot;△&quot;#,##0.00">
                  <c:v>0</c:v>
                </c:pt>
                <c:pt idx="4" formatCode="#,##0.00;&quot;△&quot;#,##0.00">
                  <c:v>0</c:v>
                </c:pt>
              </c:numCache>
            </c:numRef>
          </c:val>
          <c:extLst>
            <c:ext xmlns:c16="http://schemas.microsoft.com/office/drawing/2014/chart" uri="{C3380CC4-5D6E-409C-BE32-E72D297353CC}">
              <c16:uniqueId val="{00000000-DFEF-4917-A7A9-DD68B8EB57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DFEF-4917-A7A9-DD68B8EB57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249.4</c:v>
                </c:pt>
                <c:pt idx="1">
                  <c:v>253.05</c:v>
                </c:pt>
                <c:pt idx="2">
                  <c:v>240.57</c:v>
                </c:pt>
                <c:pt idx="3">
                  <c:v>223.58</c:v>
                </c:pt>
                <c:pt idx="4">
                  <c:v>226.63</c:v>
                </c:pt>
              </c:numCache>
            </c:numRef>
          </c:val>
          <c:extLst>
            <c:ext xmlns:c16="http://schemas.microsoft.com/office/drawing/2014/chart" uri="{C3380CC4-5D6E-409C-BE32-E72D297353CC}">
              <c16:uniqueId val="{00000000-F274-4336-835C-1FC6E3C48A5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F274-4336-835C-1FC6E3C48A5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568.01</c:v>
                </c:pt>
                <c:pt idx="1">
                  <c:v>505.88</c:v>
                </c:pt>
                <c:pt idx="2">
                  <c:v>475.28</c:v>
                </c:pt>
                <c:pt idx="3">
                  <c:v>415.23</c:v>
                </c:pt>
                <c:pt idx="4">
                  <c:v>365.07</c:v>
                </c:pt>
              </c:numCache>
            </c:numRef>
          </c:val>
          <c:extLst>
            <c:ext xmlns:c16="http://schemas.microsoft.com/office/drawing/2014/chart" uri="{C3380CC4-5D6E-409C-BE32-E72D297353CC}">
              <c16:uniqueId val="{00000000-8EA5-4573-9DA9-76F004E0D90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8EA5-4573-9DA9-76F004E0D90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89.03</c:v>
                </c:pt>
                <c:pt idx="1">
                  <c:v>102.81</c:v>
                </c:pt>
                <c:pt idx="2">
                  <c:v>90.09</c:v>
                </c:pt>
                <c:pt idx="3">
                  <c:v>111.72</c:v>
                </c:pt>
                <c:pt idx="4">
                  <c:v>115.14</c:v>
                </c:pt>
              </c:numCache>
            </c:numRef>
          </c:val>
          <c:extLst>
            <c:ext xmlns:c16="http://schemas.microsoft.com/office/drawing/2014/chart" uri="{C3380CC4-5D6E-409C-BE32-E72D297353CC}">
              <c16:uniqueId val="{00000000-092A-47B0-A7B4-2CAC5BD06FE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092A-47B0-A7B4-2CAC5BD06FE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238.57</c:v>
                </c:pt>
                <c:pt idx="1">
                  <c:v>204.78</c:v>
                </c:pt>
                <c:pt idx="2">
                  <c:v>236.73</c:v>
                </c:pt>
                <c:pt idx="3">
                  <c:v>190.02</c:v>
                </c:pt>
                <c:pt idx="4">
                  <c:v>184.84</c:v>
                </c:pt>
              </c:numCache>
            </c:numRef>
          </c:val>
          <c:extLst>
            <c:ext xmlns:c16="http://schemas.microsoft.com/office/drawing/2014/chart" uri="{C3380CC4-5D6E-409C-BE32-E72D297353CC}">
              <c16:uniqueId val="{00000000-9973-4E38-B5D1-EBC89F6644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9973-4E38-B5D1-EBC89F6644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多古町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14035</v>
      </c>
      <c r="AM8" s="45"/>
      <c r="AN8" s="45"/>
      <c r="AO8" s="45"/>
      <c r="AP8" s="45"/>
      <c r="AQ8" s="45"/>
      <c r="AR8" s="45"/>
      <c r="AS8" s="45"/>
      <c r="AT8" s="46">
        <f>データ!$S$6</f>
        <v>72.8</v>
      </c>
      <c r="AU8" s="47"/>
      <c r="AV8" s="47"/>
      <c r="AW8" s="47"/>
      <c r="AX8" s="47"/>
      <c r="AY8" s="47"/>
      <c r="AZ8" s="47"/>
      <c r="BA8" s="47"/>
      <c r="BB8" s="48">
        <f>データ!$T$6</f>
        <v>192.79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66.53</v>
      </c>
      <c r="J10" s="47"/>
      <c r="K10" s="47"/>
      <c r="L10" s="47"/>
      <c r="M10" s="47"/>
      <c r="N10" s="47"/>
      <c r="O10" s="81"/>
      <c r="P10" s="48">
        <f>データ!$P$6</f>
        <v>94.72</v>
      </c>
      <c r="Q10" s="48"/>
      <c r="R10" s="48"/>
      <c r="S10" s="48"/>
      <c r="T10" s="48"/>
      <c r="U10" s="48"/>
      <c r="V10" s="48"/>
      <c r="W10" s="45">
        <f>データ!$Q$6</f>
        <v>3960</v>
      </c>
      <c r="X10" s="45"/>
      <c r="Y10" s="45"/>
      <c r="Z10" s="45"/>
      <c r="AA10" s="45"/>
      <c r="AB10" s="45"/>
      <c r="AC10" s="45"/>
      <c r="AD10" s="2"/>
      <c r="AE10" s="2"/>
      <c r="AF10" s="2"/>
      <c r="AG10" s="2"/>
      <c r="AH10" s="2"/>
      <c r="AI10" s="2"/>
      <c r="AJ10" s="2"/>
      <c r="AK10" s="2"/>
      <c r="AL10" s="45">
        <f>データ!$U$6</f>
        <v>13205</v>
      </c>
      <c r="AM10" s="45"/>
      <c r="AN10" s="45"/>
      <c r="AO10" s="45"/>
      <c r="AP10" s="45"/>
      <c r="AQ10" s="45"/>
      <c r="AR10" s="45"/>
      <c r="AS10" s="45"/>
      <c r="AT10" s="46">
        <f>データ!$V$6</f>
        <v>72.8</v>
      </c>
      <c r="AU10" s="47"/>
      <c r="AV10" s="47"/>
      <c r="AW10" s="47"/>
      <c r="AX10" s="47"/>
      <c r="AY10" s="47"/>
      <c r="AZ10" s="47"/>
      <c r="BA10" s="47"/>
      <c r="BB10" s="48">
        <f>データ!$W$6</f>
        <v>181.39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WCv72DD8UiITv+EqZODyABWkorBimC1VyNgkfJe03dv+FjTnY7PIyLCDYPtAz7/LGfVHti/OXdkwwMahpJ08Qg==" saltValue="U9p5v7soX10oXz/haNWO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123471</v>
      </c>
      <c r="D6" s="20">
        <f t="shared" si="3"/>
        <v>46</v>
      </c>
      <c r="E6" s="20">
        <f t="shared" si="3"/>
        <v>1</v>
      </c>
      <c r="F6" s="20">
        <f t="shared" si="3"/>
        <v>0</v>
      </c>
      <c r="G6" s="20">
        <f t="shared" si="3"/>
        <v>1</v>
      </c>
      <c r="H6" s="20" t="str">
        <f t="shared" si="3"/>
        <v>千葉県　多古町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66.53</v>
      </c>
      <c r="P6" s="21">
        <f t="shared" si="3"/>
        <v>94.72</v>
      </c>
      <c r="Q6" s="21">
        <f t="shared" si="3"/>
        <v>3960</v>
      </c>
      <c r="R6" s="21">
        <f t="shared" si="3"/>
        <v>14035</v>
      </c>
      <c r="S6" s="21">
        <f t="shared" si="3"/>
        <v>72.8</v>
      </c>
      <c r="T6" s="21">
        <f t="shared" si="3"/>
        <v>192.79</v>
      </c>
      <c r="U6" s="21">
        <f t="shared" si="3"/>
        <v>13205</v>
      </c>
      <c r="V6" s="21">
        <f t="shared" si="3"/>
        <v>72.8</v>
      </c>
      <c r="W6" s="21">
        <f t="shared" si="3"/>
        <v>181.39</v>
      </c>
      <c r="X6" s="22">
        <f>IF(X7="",NA(),X7)</f>
        <v>93.01</v>
      </c>
      <c r="Y6" s="22">
        <f t="shared" ref="Y6:AG6" si="4">IF(Y7="",NA(),Y7)</f>
        <v>103.9</v>
      </c>
      <c r="Z6" s="22">
        <f t="shared" si="4"/>
        <v>100.14</v>
      </c>
      <c r="AA6" s="22">
        <f t="shared" si="4"/>
        <v>113.92</v>
      </c>
      <c r="AB6" s="22">
        <f t="shared" si="4"/>
        <v>115.57</v>
      </c>
      <c r="AC6" s="22">
        <f t="shared" si="4"/>
        <v>110.02</v>
      </c>
      <c r="AD6" s="22">
        <f t="shared" si="4"/>
        <v>108.76</v>
      </c>
      <c r="AE6" s="22">
        <f t="shared" si="4"/>
        <v>108.46</v>
      </c>
      <c r="AF6" s="22">
        <f t="shared" si="4"/>
        <v>109.02</v>
      </c>
      <c r="AG6" s="22">
        <f t="shared" si="4"/>
        <v>107.81</v>
      </c>
      <c r="AH6" s="21" t="str">
        <f>IF(AH7="","",IF(AH7="-","【-】","【"&amp;SUBSTITUTE(TEXT(AH7,"#,##0.00"),"-","△")&amp;"】"))</f>
        <v>【111.39】</v>
      </c>
      <c r="AI6" s="22">
        <f>IF(AI7="",NA(),AI7)</f>
        <v>14.09</v>
      </c>
      <c r="AJ6" s="22">
        <f t="shared" ref="AJ6:AR6" si="5">IF(AJ7="",NA(),AJ7)</f>
        <v>9.82</v>
      </c>
      <c r="AK6" s="22">
        <f t="shared" si="5"/>
        <v>10.09</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249.4</v>
      </c>
      <c r="AU6" s="22">
        <f t="shared" ref="AU6:BC6" si="6">IF(AU7="",NA(),AU7)</f>
        <v>253.05</v>
      </c>
      <c r="AV6" s="22">
        <f t="shared" si="6"/>
        <v>240.57</v>
      </c>
      <c r="AW6" s="22">
        <f t="shared" si="6"/>
        <v>223.58</v>
      </c>
      <c r="AX6" s="22">
        <f t="shared" si="6"/>
        <v>226.63</v>
      </c>
      <c r="AY6" s="22">
        <f t="shared" si="6"/>
        <v>355.27</v>
      </c>
      <c r="AZ6" s="22">
        <f t="shared" si="6"/>
        <v>359.7</v>
      </c>
      <c r="BA6" s="22">
        <f t="shared" si="6"/>
        <v>362.93</v>
      </c>
      <c r="BB6" s="22">
        <f t="shared" si="6"/>
        <v>371.81</v>
      </c>
      <c r="BC6" s="22">
        <f t="shared" si="6"/>
        <v>384.23</v>
      </c>
      <c r="BD6" s="21" t="str">
        <f>IF(BD7="","",IF(BD7="-","【-】","【"&amp;SUBSTITUTE(TEXT(BD7,"#,##0.00"),"-","△")&amp;"】"))</f>
        <v>【261.51】</v>
      </c>
      <c r="BE6" s="22">
        <f>IF(BE7="",NA(),BE7)</f>
        <v>568.01</v>
      </c>
      <c r="BF6" s="22">
        <f t="shared" ref="BF6:BN6" si="7">IF(BF7="",NA(),BF7)</f>
        <v>505.88</v>
      </c>
      <c r="BG6" s="22">
        <f t="shared" si="7"/>
        <v>475.28</v>
      </c>
      <c r="BH6" s="22">
        <f t="shared" si="7"/>
        <v>415.23</v>
      </c>
      <c r="BI6" s="22">
        <f t="shared" si="7"/>
        <v>365.07</v>
      </c>
      <c r="BJ6" s="22">
        <f t="shared" si="7"/>
        <v>458.27</v>
      </c>
      <c r="BK6" s="22">
        <f t="shared" si="7"/>
        <v>447.01</v>
      </c>
      <c r="BL6" s="22">
        <f t="shared" si="7"/>
        <v>439.05</v>
      </c>
      <c r="BM6" s="22">
        <f t="shared" si="7"/>
        <v>465.85</v>
      </c>
      <c r="BN6" s="22">
        <f t="shared" si="7"/>
        <v>439.43</v>
      </c>
      <c r="BO6" s="21" t="str">
        <f>IF(BO7="","",IF(BO7="-","【-】","【"&amp;SUBSTITUTE(TEXT(BO7,"#,##0.00"),"-","△")&amp;"】"))</f>
        <v>【265.16】</v>
      </c>
      <c r="BP6" s="22">
        <f>IF(BP7="",NA(),BP7)</f>
        <v>89.03</v>
      </c>
      <c r="BQ6" s="22">
        <f t="shared" ref="BQ6:BY6" si="8">IF(BQ7="",NA(),BQ7)</f>
        <v>102.81</v>
      </c>
      <c r="BR6" s="22">
        <f t="shared" si="8"/>
        <v>90.09</v>
      </c>
      <c r="BS6" s="22">
        <f t="shared" si="8"/>
        <v>111.72</v>
      </c>
      <c r="BT6" s="22">
        <f t="shared" si="8"/>
        <v>115.14</v>
      </c>
      <c r="BU6" s="22">
        <f t="shared" si="8"/>
        <v>96.77</v>
      </c>
      <c r="BV6" s="22">
        <f t="shared" si="8"/>
        <v>95.81</v>
      </c>
      <c r="BW6" s="22">
        <f t="shared" si="8"/>
        <v>95.26</v>
      </c>
      <c r="BX6" s="22">
        <f t="shared" si="8"/>
        <v>92.39</v>
      </c>
      <c r="BY6" s="22">
        <f t="shared" si="8"/>
        <v>94.41</v>
      </c>
      <c r="BZ6" s="21" t="str">
        <f>IF(BZ7="","",IF(BZ7="-","【-】","【"&amp;SUBSTITUTE(TEXT(BZ7,"#,##0.00"),"-","△")&amp;"】"))</f>
        <v>【102.35】</v>
      </c>
      <c r="CA6" s="22">
        <f>IF(CA7="",NA(),CA7)</f>
        <v>238.57</v>
      </c>
      <c r="CB6" s="22">
        <f t="shared" ref="CB6:CJ6" si="9">IF(CB7="",NA(),CB7)</f>
        <v>204.78</v>
      </c>
      <c r="CC6" s="22">
        <f t="shared" si="9"/>
        <v>236.73</v>
      </c>
      <c r="CD6" s="22">
        <f t="shared" si="9"/>
        <v>190.02</v>
      </c>
      <c r="CE6" s="22">
        <f t="shared" si="9"/>
        <v>184.84</v>
      </c>
      <c r="CF6" s="22">
        <f t="shared" si="9"/>
        <v>187.18</v>
      </c>
      <c r="CG6" s="22">
        <f t="shared" si="9"/>
        <v>189.58</v>
      </c>
      <c r="CH6" s="22">
        <f t="shared" si="9"/>
        <v>192.82</v>
      </c>
      <c r="CI6" s="22">
        <f t="shared" si="9"/>
        <v>192.98</v>
      </c>
      <c r="CJ6" s="22">
        <f t="shared" si="9"/>
        <v>192.13</v>
      </c>
      <c r="CK6" s="21" t="str">
        <f>IF(CK7="","",IF(CK7="-","【-】","【"&amp;SUBSTITUTE(TEXT(CK7,"#,##0.00"),"-","△")&amp;"】"))</f>
        <v>【167.74】</v>
      </c>
      <c r="CL6" s="22">
        <f>IF(CL7="",NA(),CL7)</f>
        <v>48.06</v>
      </c>
      <c r="CM6" s="22">
        <f t="shared" ref="CM6:CU6" si="10">IF(CM7="",NA(),CM7)</f>
        <v>48.91</v>
      </c>
      <c r="CN6" s="22">
        <f t="shared" si="10"/>
        <v>42.21</v>
      </c>
      <c r="CO6" s="22">
        <f t="shared" si="10"/>
        <v>42.23</v>
      </c>
      <c r="CP6" s="22">
        <f t="shared" si="10"/>
        <v>43.24</v>
      </c>
      <c r="CQ6" s="22">
        <f t="shared" si="10"/>
        <v>55.88</v>
      </c>
      <c r="CR6" s="22">
        <f t="shared" si="10"/>
        <v>55.22</v>
      </c>
      <c r="CS6" s="22">
        <f t="shared" si="10"/>
        <v>54.05</v>
      </c>
      <c r="CT6" s="22">
        <f t="shared" si="10"/>
        <v>54.43</v>
      </c>
      <c r="CU6" s="22">
        <f t="shared" si="10"/>
        <v>53.87</v>
      </c>
      <c r="CV6" s="21" t="str">
        <f>IF(CV7="","",IF(CV7="-","【-】","【"&amp;SUBSTITUTE(TEXT(CV7,"#,##0.00"),"-","△")&amp;"】"))</f>
        <v>【60.29】</v>
      </c>
      <c r="CW6" s="22">
        <f>IF(CW7="",NA(),CW7)</f>
        <v>72.47</v>
      </c>
      <c r="CX6" s="22">
        <f t="shared" ref="CX6:DF6" si="11">IF(CX7="",NA(),CX7)</f>
        <v>72.849999999999994</v>
      </c>
      <c r="CY6" s="22">
        <f t="shared" si="11"/>
        <v>72.45</v>
      </c>
      <c r="CZ6" s="22">
        <f t="shared" si="11"/>
        <v>73.8</v>
      </c>
      <c r="DA6" s="22">
        <f t="shared" si="11"/>
        <v>70.790000000000006</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54.79</v>
      </c>
      <c r="DI6" s="22">
        <f t="shared" ref="DI6:DQ6" si="12">IF(DI7="",NA(),DI7)</f>
        <v>59.03</v>
      </c>
      <c r="DJ6" s="22">
        <f t="shared" si="12"/>
        <v>61.47</v>
      </c>
      <c r="DK6" s="22">
        <f t="shared" si="12"/>
        <v>63.51</v>
      </c>
      <c r="DL6" s="22">
        <f t="shared" si="12"/>
        <v>65.44</v>
      </c>
      <c r="DM6" s="22">
        <f t="shared" si="12"/>
        <v>46.61</v>
      </c>
      <c r="DN6" s="22">
        <f t="shared" si="12"/>
        <v>47.97</v>
      </c>
      <c r="DO6" s="22">
        <f t="shared" si="12"/>
        <v>49.12</v>
      </c>
      <c r="DP6" s="22">
        <f t="shared" si="12"/>
        <v>49.39</v>
      </c>
      <c r="DQ6" s="22">
        <f t="shared" si="12"/>
        <v>50.75</v>
      </c>
      <c r="DR6" s="21" t="str">
        <f>IF(DR7="","",IF(DR7="-","【-】","【"&amp;SUBSTITUTE(TEXT(DR7,"#,##0.00"),"-","△")&amp;"】"))</f>
        <v>【50.88】</v>
      </c>
      <c r="DS6" s="21">
        <f>IF(DS7="",NA(),DS7)</f>
        <v>0</v>
      </c>
      <c r="DT6" s="21">
        <f t="shared" ref="DT6:EB6" si="13">IF(DT7="",NA(),DT7)</f>
        <v>0</v>
      </c>
      <c r="DU6" s="21">
        <f t="shared" si="13"/>
        <v>0</v>
      </c>
      <c r="DV6" s="21">
        <f t="shared" si="13"/>
        <v>0</v>
      </c>
      <c r="DW6" s="21">
        <f t="shared" si="13"/>
        <v>0</v>
      </c>
      <c r="DX6" s="22">
        <f t="shared" si="13"/>
        <v>10.84</v>
      </c>
      <c r="DY6" s="22">
        <f t="shared" si="13"/>
        <v>15.33</v>
      </c>
      <c r="DZ6" s="22">
        <f t="shared" si="13"/>
        <v>16.760000000000002</v>
      </c>
      <c r="EA6" s="22">
        <f t="shared" si="13"/>
        <v>18.57</v>
      </c>
      <c r="EB6" s="22">
        <f t="shared" si="13"/>
        <v>21.14</v>
      </c>
      <c r="EC6" s="21" t="str">
        <f>IF(EC7="","",IF(EC7="-","【-】","【"&amp;SUBSTITUTE(TEXT(EC7,"#,##0.00"),"-","△")&amp;"】"))</f>
        <v>【22.30】</v>
      </c>
      <c r="ED6" s="21">
        <f>IF(ED7="",NA(),ED7)</f>
        <v>0</v>
      </c>
      <c r="EE6" s="21">
        <f t="shared" ref="EE6:EM6" si="14">IF(EE7="",NA(),EE7)</f>
        <v>0</v>
      </c>
      <c r="EF6" s="21">
        <f t="shared" si="14"/>
        <v>0</v>
      </c>
      <c r="EG6" s="21">
        <f t="shared" si="14"/>
        <v>0</v>
      </c>
      <c r="EH6" s="21">
        <f t="shared" si="14"/>
        <v>0</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2">
      <c r="A7" s="15"/>
      <c r="B7" s="24">
        <v>2021</v>
      </c>
      <c r="C7" s="24">
        <v>123471</v>
      </c>
      <c r="D7" s="24">
        <v>46</v>
      </c>
      <c r="E7" s="24">
        <v>1</v>
      </c>
      <c r="F7" s="24">
        <v>0</v>
      </c>
      <c r="G7" s="24">
        <v>1</v>
      </c>
      <c r="H7" s="24" t="s">
        <v>93</v>
      </c>
      <c r="I7" s="24" t="s">
        <v>94</v>
      </c>
      <c r="J7" s="24" t="s">
        <v>95</v>
      </c>
      <c r="K7" s="24" t="s">
        <v>96</v>
      </c>
      <c r="L7" s="24" t="s">
        <v>97</v>
      </c>
      <c r="M7" s="24" t="s">
        <v>98</v>
      </c>
      <c r="N7" s="25" t="s">
        <v>99</v>
      </c>
      <c r="O7" s="25">
        <v>66.53</v>
      </c>
      <c r="P7" s="25">
        <v>94.72</v>
      </c>
      <c r="Q7" s="25">
        <v>3960</v>
      </c>
      <c r="R7" s="25">
        <v>14035</v>
      </c>
      <c r="S7" s="25">
        <v>72.8</v>
      </c>
      <c r="T7" s="25">
        <v>192.79</v>
      </c>
      <c r="U7" s="25">
        <v>13205</v>
      </c>
      <c r="V7" s="25">
        <v>72.8</v>
      </c>
      <c r="W7" s="25">
        <v>181.39</v>
      </c>
      <c r="X7" s="25">
        <v>93.01</v>
      </c>
      <c r="Y7" s="25">
        <v>103.9</v>
      </c>
      <c r="Z7" s="25">
        <v>100.14</v>
      </c>
      <c r="AA7" s="25">
        <v>113.92</v>
      </c>
      <c r="AB7" s="25">
        <v>115.57</v>
      </c>
      <c r="AC7" s="25">
        <v>110.02</v>
      </c>
      <c r="AD7" s="25">
        <v>108.76</v>
      </c>
      <c r="AE7" s="25">
        <v>108.46</v>
      </c>
      <c r="AF7" s="25">
        <v>109.02</v>
      </c>
      <c r="AG7" s="25">
        <v>107.81</v>
      </c>
      <c r="AH7" s="25">
        <v>111.39</v>
      </c>
      <c r="AI7" s="25">
        <v>14.09</v>
      </c>
      <c r="AJ7" s="25">
        <v>9.82</v>
      </c>
      <c r="AK7" s="25">
        <v>10.09</v>
      </c>
      <c r="AL7" s="25">
        <v>0</v>
      </c>
      <c r="AM7" s="25">
        <v>0</v>
      </c>
      <c r="AN7" s="25">
        <v>7.31</v>
      </c>
      <c r="AO7" s="25">
        <v>7.48</v>
      </c>
      <c r="AP7" s="25">
        <v>11.94</v>
      </c>
      <c r="AQ7" s="25">
        <v>11</v>
      </c>
      <c r="AR7" s="25">
        <v>8.86</v>
      </c>
      <c r="AS7" s="25">
        <v>1.3</v>
      </c>
      <c r="AT7" s="25">
        <v>249.4</v>
      </c>
      <c r="AU7" s="25">
        <v>253.05</v>
      </c>
      <c r="AV7" s="25">
        <v>240.57</v>
      </c>
      <c r="AW7" s="25">
        <v>223.58</v>
      </c>
      <c r="AX7" s="25">
        <v>226.63</v>
      </c>
      <c r="AY7" s="25">
        <v>355.27</v>
      </c>
      <c r="AZ7" s="25">
        <v>359.7</v>
      </c>
      <c r="BA7" s="25">
        <v>362.93</v>
      </c>
      <c r="BB7" s="25">
        <v>371.81</v>
      </c>
      <c r="BC7" s="25">
        <v>384.23</v>
      </c>
      <c r="BD7" s="25">
        <v>261.51</v>
      </c>
      <c r="BE7" s="25">
        <v>568.01</v>
      </c>
      <c r="BF7" s="25">
        <v>505.88</v>
      </c>
      <c r="BG7" s="25">
        <v>475.28</v>
      </c>
      <c r="BH7" s="25">
        <v>415.23</v>
      </c>
      <c r="BI7" s="25">
        <v>365.07</v>
      </c>
      <c r="BJ7" s="25">
        <v>458.27</v>
      </c>
      <c r="BK7" s="25">
        <v>447.01</v>
      </c>
      <c r="BL7" s="25">
        <v>439.05</v>
      </c>
      <c r="BM7" s="25">
        <v>465.85</v>
      </c>
      <c r="BN7" s="25">
        <v>439.43</v>
      </c>
      <c r="BO7" s="25">
        <v>265.16000000000003</v>
      </c>
      <c r="BP7" s="25">
        <v>89.03</v>
      </c>
      <c r="BQ7" s="25">
        <v>102.81</v>
      </c>
      <c r="BR7" s="25">
        <v>90.09</v>
      </c>
      <c r="BS7" s="25">
        <v>111.72</v>
      </c>
      <c r="BT7" s="25">
        <v>115.14</v>
      </c>
      <c r="BU7" s="25">
        <v>96.77</v>
      </c>
      <c r="BV7" s="25">
        <v>95.81</v>
      </c>
      <c r="BW7" s="25">
        <v>95.26</v>
      </c>
      <c r="BX7" s="25">
        <v>92.39</v>
      </c>
      <c r="BY7" s="25">
        <v>94.41</v>
      </c>
      <c r="BZ7" s="25">
        <v>102.35</v>
      </c>
      <c r="CA7" s="25">
        <v>238.57</v>
      </c>
      <c r="CB7" s="25">
        <v>204.78</v>
      </c>
      <c r="CC7" s="25">
        <v>236.73</v>
      </c>
      <c r="CD7" s="25">
        <v>190.02</v>
      </c>
      <c r="CE7" s="25">
        <v>184.84</v>
      </c>
      <c r="CF7" s="25">
        <v>187.18</v>
      </c>
      <c r="CG7" s="25">
        <v>189.58</v>
      </c>
      <c r="CH7" s="25">
        <v>192.82</v>
      </c>
      <c r="CI7" s="25">
        <v>192.98</v>
      </c>
      <c r="CJ7" s="25">
        <v>192.13</v>
      </c>
      <c r="CK7" s="25">
        <v>167.74</v>
      </c>
      <c r="CL7" s="25">
        <v>48.06</v>
      </c>
      <c r="CM7" s="25">
        <v>48.91</v>
      </c>
      <c r="CN7" s="25">
        <v>42.21</v>
      </c>
      <c r="CO7" s="25">
        <v>42.23</v>
      </c>
      <c r="CP7" s="25">
        <v>43.24</v>
      </c>
      <c r="CQ7" s="25">
        <v>55.88</v>
      </c>
      <c r="CR7" s="25">
        <v>55.22</v>
      </c>
      <c r="CS7" s="25">
        <v>54.05</v>
      </c>
      <c r="CT7" s="25">
        <v>54.43</v>
      </c>
      <c r="CU7" s="25">
        <v>53.87</v>
      </c>
      <c r="CV7" s="25">
        <v>60.29</v>
      </c>
      <c r="CW7" s="25">
        <v>72.47</v>
      </c>
      <c r="CX7" s="25">
        <v>72.849999999999994</v>
      </c>
      <c r="CY7" s="25">
        <v>72.45</v>
      </c>
      <c r="CZ7" s="25">
        <v>73.8</v>
      </c>
      <c r="DA7" s="25">
        <v>70.790000000000006</v>
      </c>
      <c r="DB7" s="25">
        <v>80.989999999999995</v>
      </c>
      <c r="DC7" s="25">
        <v>80.930000000000007</v>
      </c>
      <c r="DD7" s="25">
        <v>80.510000000000005</v>
      </c>
      <c r="DE7" s="25">
        <v>79.44</v>
      </c>
      <c r="DF7" s="25">
        <v>79.489999999999995</v>
      </c>
      <c r="DG7" s="25">
        <v>90.12</v>
      </c>
      <c r="DH7" s="25">
        <v>54.79</v>
      </c>
      <c r="DI7" s="25">
        <v>59.03</v>
      </c>
      <c r="DJ7" s="25">
        <v>61.47</v>
      </c>
      <c r="DK7" s="25">
        <v>63.51</v>
      </c>
      <c r="DL7" s="25">
        <v>65.44</v>
      </c>
      <c r="DM7" s="25">
        <v>46.61</v>
      </c>
      <c r="DN7" s="25">
        <v>47.97</v>
      </c>
      <c r="DO7" s="25">
        <v>49.12</v>
      </c>
      <c r="DP7" s="25">
        <v>49.39</v>
      </c>
      <c r="DQ7" s="25">
        <v>50.75</v>
      </c>
      <c r="DR7" s="25">
        <v>50.88</v>
      </c>
      <c r="DS7" s="25">
        <v>0</v>
      </c>
      <c r="DT7" s="25">
        <v>0</v>
      </c>
      <c r="DU7" s="25">
        <v>0</v>
      </c>
      <c r="DV7" s="25">
        <v>0</v>
      </c>
      <c r="DW7" s="25">
        <v>0</v>
      </c>
      <c r="DX7" s="25">
        <v>10.84</v>
      </c>
      <c r="DY7" s="25">
        <v>15.33</v>
      </c>
      <c r="DZ7" s="25">
        <v>16.760000000000002</v>
      </c>
      <c r="EA7" s="25">
        <v>18.57</v>
      </c>
      <c r="EB7" s="25">
        <v>21.14</v>
      </c>
      <c r="EC7" s="25">
        <v>22.3</v>
      </c>
      <c r="ED7" s="25">
        <v>0</v>
      </c>
      <c r="EE7" s="25">
        <v>0</v>
      </c>
      <c r="EF7" s="25">
        <v>0</v>
      </c>
      <c r="EG7" s="25">
        <v>0</v>
      </c>
      <c r="EH7" s="25">
        <v>0</v>
      </c>
      <c r="EI7" s="25">
        <v>0.39</v>
      </c>
      <c r="EJ7" s="25">
        <v>0.43</v>
      </c>
      <c r="EK7" s="25">
        <v>0.42</v>
      </c>
      <c r="EL7" s="25">
        <v>0.44</v>
      </c>
      <c r="EM7" s="25">
        <v>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2023-01-30T06:59:15Z</cp:lastPrinted>
  <dcterms:created xsi:type="dcterms:W3CDTF">2022-12-01T00:56:28Z</dcterms:created>
  <dcterms:modified xsi:type="dcterms:W3CDTF">2023-01-30T06:59:22Z</dcterms:modified>
  <cp:category/>
</cp:coreProperties>
</file>