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m.nkmr184\Desktop\経営比較分析表\171 下水道（公共）済\"/>
    </mc:Choice>
  </mc:AlternateContent>
  <xr:revisionPtr revIDLastSave="0" documentId="13_ncr:1_{82790603-3B4D-489E-8287-C0DCFA362337}" xr6:coauthVersionLast="47" xr6:coauthVersionMax="47" xr10:uidLastSave="{00000000-0000-0000-0000-000000000000}"/>
  <workbookProtection workbookAlgorithmName="SHA-512" workbookHashValue="ODzdO5hr9XMXXiunLoCdMLYbXFWecph7a+lpAcJwurSnsx/eF7Xv+sUlEz2eZzGPy52GeHmTA2o4DzUUVajrQw==" workbookSaltValue="ETILJSC3r4//5hk0Tb5euQ=="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P6" i="5"/>
  <c r="P10" i="4" s="1"/>
  <c r="O6" i="5"/>
  <c r="N6" i="5"/>
  <c r="B10" i="4" s="1"/>
  <c r="M6" i="5"/>
  <c r="AD8" i="4" s="1"/>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H85" i="4"/>
  <c r="G85" i="4"/>
  <c r="AT10" i="4"/>
  <c r="W10" i="4"/>
  <c r="I10" i="4"/>
  <c r="W8" i="4"/>
  <c r="B8" i="4"/>
</calcChain>
</file>

<file path=xl/sharedStrings.xml><?xml version="1.0" encoding="utf-8"?>
<sst xmlns="http://schemas.openxmlformats.org/spreadsheetml/2006/main" count="236" uniqueCount="117">
  <si>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</si>
  <si>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</si>
  <si>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</si>
  <si>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</si>
  <si>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</si>
  <si>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</si>
  <si>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</si>
  <si>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</si>
  <si>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</si>
  <si>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</si>
  <si>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</si>
  <si>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</si>
  <si>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</si>
  <si>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</si>
  <si>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</si>
  <si>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</si>
  <si>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</si>
  <si>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</si>
  <si>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</si>
  <si>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</si>
  <si>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</si>
  <si>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</si>
  <si>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</si>
  <si>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</si>
  <si>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</si>
  <si>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</si>
  <si>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</si>
  <si>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</si>
  <si>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</si>
  <si>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</si>
  <si>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</si>
  <si>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</si>
  <si>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</si>
  <si>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</si>
  <si>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</si>
  <si>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</si>
  <si>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</si>
  <si>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</si>
  <si>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</si>
  <si>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</si>
  <si>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</si>
  <si>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</si>
  <si>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</si>
  <si>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</si>
  <si>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</si>
  <si>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</si>
  <si>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</si>
  <si>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</si>
  <si>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</si>
  <si>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</si>
  <si>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</si>
  <si>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</si>
  <si>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</si>
  <si>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</si>
  <si>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</si>
  <si>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</si>
  <si>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</si>
  <si>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</si>
  <si>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</si>
  <si>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</si>
  <si>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</si>
  <si>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</si>
  <si>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</si>
  <si>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</si>
  <si>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</si>
  <si>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</si>
  <si>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</si>
  <si>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</si>
  <si>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</si>
  <si>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</si>
  <si>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</si>
  <si>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</si>
  <si>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</si>
  <si>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</si>
  <si>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</si>
  <si>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</si>
  <si>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</si>
  <si>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</si>
  <si>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</si>
  <si>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</si>
  <si>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</si>
  <si>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</si>
  <si>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</si>
  <si>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</si>
  <si>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</si>
  <si>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</si>
  <si>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</si>
  <si>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</si>
  <si>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</si>
  <si>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</si>
  <si>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</si>
  <si>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</si>
  <si>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</si>
  <si>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</si>
  <si>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</si>
  <si>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酒々井町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</si>
  <si>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</si>
  <si>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</si>
  <si>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</si>
  <si>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</si>
  <si>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</si>
  <si>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</si>
  <si>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</si>
  <si>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</si>
  <si>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</si>
  <si>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</si>
  <si>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</si>
  <si>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</si>
  <si>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</si>
  <si>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</si>
  <si>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</si>
  <si>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</si>
  <si>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</si>
  <si>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</si>
  <si>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有形固定資産償却率は年々上昇傾向にあり、令和２年度決算から類似団体平均よりも高い数値となり、老朽化の進行が顕著となってきている。②老朽化率および③管渠改善率については、当町における最も古い下水道管が昭和４９年度に整備されたものであることから、耐用年数５０年を超えるものがないため、現状の数値は0％となっている。しかし令和６年度以降は耐用年数を超えるものが発生することから、今後はストックマネジメント計画等の作成とそれに則った整備を進めていく必要がある。</t>
    <rPh sb="159" eb="161">
      <t>レイワ</t>
    </rPh>
    <rPh sb="162" eb="164">
      <t>ネンド</t>
    </rPh>
    <rPh sb="164" eb="166">
      <t>イコウ</t>
    </rPh>
    <rPh sb="167" eb="171">
      <t>タイヨウネンスウ</t>
    </rPh>
    <rPh sb="172" eb="173">
      <t>コ</t>
    </rPh>
    <rPh sb="178" eb="180">
      <t>ハッセイ</t>
    </rPh>
    <rPh sb="187" eb="189">
      <t>コンゴ</t>
    </rPh>
    <rPh sb="204" eb="206">
      <t>サクセイ</t>
    </rPh>
    <rPh sb="210" eb="211">
      <t>ノット</t>
    </rPh>
    <rPh sb="213" eb="215">
      <t>セイビ</t>
    </rPh>
    <rPh sb="216" eb="217">
      <t>スス</t>
    </rPh>
    <rPh sb="221" eb="223">
      <t>ヒツヨウ</t>
    </rPh>
    <phoneticPr fontId="4"/>
  </si>
  <si>
    <t>経営状態については全体的に厳しい状況に置かれており、一刻も早い改善が望まれる。特に下水道料金については、各指標からも値上げが望ましいという結果が出ていることから、料金改訂を軸に経営状況の改善に努めていく。
また老朽化状況については、現状では耐用年数を超えた管はないものの令和６年度以降は発生していくという状況から、効率的な再整備を進めていく。
以上からストックマネジメント計画等を基に、経営状況の改善と効率的な再整備の両面を同時に進めていく。</t>
    <rPh sb="0" eb="2">
      <t>ケイエイ</t>
    </rPh>
    <rPh sb="2" eb="4">
      <t>ジョウタイ</t>
    </rPh>
    <rPh sb="9" eb="12">
      <t>ゼンタイテキ</t>
    </rPh>
    <rPh sb="13" eb="14">
      <t>キビ</t>
    </rPh>
    <rPh sb="16" eb="18">
      <t>ジョウキョウ</t>
    </rPh>
    <rPh sb="19" eb="20">
      <t>オ</t>
    </rPh>
    <rPh sb="26" eb="28">
      <t>イッコク</t>
    </rPh>
    <rPh sb="29" eb="30">
      <t>ハヤ</t>
    </rPh>
    <rPh sb="31" eb="33">
      <t>カイゼン</t>
    </rPh>
    <rPh sb="34" eb="35">
      <t>ノゾ</t>
    </rPh>
    <rPh sb="39" eb="40">
      <t>トク</t>
    </rPh>
    <rPh sb="41" eb="44">
      <t>ゲスイドウ</t>
    </rPh>
    <rPh sb="44" eb="46">
      <t>リョウキン</t>
    </rPh>
    <rPh sb="52" eb="55">
      <t>カクシヒョウ</t>
    </rPh>
    <rPh sb="58" eb="60">
      <t>ネア</t>
    </rPh>
    <rPh sb="62" eb="63">
      <t>ノゾ</t>
    </rPh>
    <rPh sb="69" eb="71">
      <t>ケッカ</t>
    </rPh>
    <rPh sb="72" eb="73">
      <t>デ</t>
    </rPh>
    <rPh sb="81" eb="83">
      <t>リョウキン</t>
    </rPh>
    <rPh sb="83" eb="85">
      <t>カイテイ</t>
    </rPh>
    <rPh sb="86" eb="87">
      <t>ジク</t>
    </rPh>
    <rPh sb="88" eb="92">
      <t>ケイエイジョウキョウ</t>
    </rPh>
    <rPh sb="93" eb="95">
      <t>カイゼン</t>
    </rPh>
    <rPh sb="96" eb="97">
      <t>ツト</t>
    </rPh>
    <rPh sb="105" eb="108">
      <t>ロウキュウカ</t>
    </rPh>
    <rPh sb="108" eb="110">
      <t>ジョウキョウ</t>
    </rPh>
    <rPh sb="116" eb="118">
      <t>ゲンジョウ</t>
    </rPh>
    <rPh sb="120" eb="124">
      <t>タイヨウネンスウ</t>
    </rPh>
    <rPh sb="125" eb="126">
      <t>コ</t>
    </rPh>
    <rPh sb="128" eb="129">
      <t>カン</t>
    </rPh>
    <rPh sb="135" eb="137">
      <t>レイワ</t>
    </rPh>
    <rPh sb="138" eb="140">
      <t>ネンド</t>
    </rPh>
    <rPh sb="140" eb="142">
      <t>イコウ</t>
    </rPh>
    <rPh sb="143" eb="145">
      <t>ハッセイ</t>
    </rPh>
    <rPh sb="152" eb="154">
      <t>ジョウキョウ</t>
    </rPh>
    <rPh sb="157" eb="160">
      <t>コウリツテキ</t>
    </rPh>
    <rPh sb="161" eb="164">
      <t>サイセイビ</t>
    </rPh>
    <rPh sb="165" eb="166">
      <t>スス</t>
    </rPh>
    <rPh sb="172" eb="174">
      <t>イジョウ</t>
    </rPh>
    <rPh sb="186" eb="188">
      <t>ケイカク</t>
    </rPh>
    <rPh sb="188" eb="189">
      <t>トウ</t>
    </rPh>
    <rPh sb="190" eb="191">
      <t>モト</t>
    </rPh>
    <rPh sb="193" eb="197">
      <t>ケイエイジョウキョウ</t>
    </rPh>
    <rPh sb="198" eb="200">
      <t>カイゼン</t>
    </rPh>
    <rPh sb="201" eb="204">
      <t>コウリツテキ</t>
    </rPh>
    <rPh sb="205" eb="208">
      <t>サイセイビ</t>
    </rPh>
    <rPh sb="209" eb="211">
      <t>リョウメン</t>
    </rPh>
    <rPh sb="212" eb="214">
      <t>ドウジ</t>
    </rPh>
    <rPh sb="215" eb="216">
      <t>スス</t>
    </rPh>
    <phoneticPr fontId="4"/>
  </si>
  <si>
    <t>①経常収支比率は依然として80％台で推移しており、厳しい財政状況が続いている。⑤経費回収比率についても同様に100％を下回る状況が続いており、経営状況の改善が必須である。②累積欠損金比率についても類似団体平均を超えている状態が続いていおり、④企業債残高対事業規模比率も類似団体平均よりも大幅に高い水準にあり、また⑥汚水処理原価も令和２年度決算から類似団体平均よりも高い金額となっている。以上のことから経営状況改善のためには下水道料金の増額改訂が必要な状況となっている。</t>
    <rPh sb="1" eb="5">
      <t>ケイジョウシュウシ</t>
    </rPh>
    <rPh sb="5" eb="7">
      <t>ヒリツ</t>
    </rPh>
    <rPh sb="8" eb="10">
      <t>イゼン</t>
    </rPh>
    <rPh sb="16" eb="17">
      <t>ダイ</t>
    </rPh>
    <rPh sb="18" eb="20">
      <t>スイイ</t>
    </rPh>
    <rPh sb="25" eb="26">
      <t>キビ</t>
    </rPh>
    <rPh sb="28" eb="32">
      <t>ザイセイジョウキョウ</t>
    </rPh>
    <rPh sb="33" eb="34">
      <t>ツヅ</t>
    </rPh>
    <rPh sb="40" eb="42">
      <t>ケイヒ</t>
    </rPh>
    <rPh sb="51" eb="53">
      <t>ドウヨウ</t>
    </rPh>
    <rPh sb="59" eb="61">
      <t>シタマワ</t>
    </rPh>
    <rPh sb="62" eb="64">
      <t>ジョウキョウ</t>
    </rPh>
    <rPh sb="65" eb="66">
      <t>ツヅ</t>
    </rPh>
    <rPh sb="71" eb="73">
      <t>ケイエイ</t>
    </rPh>
    <rPh sb="73" eb="75">
      <t>ジョウキョウ</t>
    </rPh>
    <rPh sb="76" eb="78">
      <t>カイゼン</t>
    </rPh>
    <rPh sb="79" eb="81">
      <t>ヒッス</t>
    </rPh>
    <rPh sb="86" eb="91">
      <t>ルイセキケッソンキン</t>
    </rPh>
    <rPh sb="91" eb="93">
      <t>ヒリツ</t>
    </rPh>
    <rPh sb="98" eb="102">
      <t>ルイジダンタイ</t>
    </rPh>
    <rPh sb="102" eb="104">
      <t>ヘイキン</t>
    </rPh>
    <rPh sb="105" eb="106">
      <t>コ</t>
    </rPh>
    <rPh sb="110" eb="112">
      <t>ジョウタイ</t>
    </rPh>
    <rPh sb="113" eb="114">
      <t>ツヅ</t>
    </rPh>
    <rPh sb="121" eb="124">
      <t>キギョウサイ</t>
    </rPh>
    <rPh sb="124" eb="126">
      <t>ザンダカ</t>
    </rPh>
    <rPh sb="126" eb="131">
      <t>タイジギョウキボ</t>
    </rPh>
    <rPh sb="131" eb="133">
      <t>ヒリツ</t>
    </rPh>
    <rPh sb="134" eb="138">
      <t>ルイジダンタイ</t>
    </rPh>
    <rPh sb="138" eb="140">
      <t>ヘイキン</t>
    </rPh>
    <rPh sb="143" eb="145">
      <t>オオハバ</t>
    </rPh>
    <rPh sb="146" eb="147">
      <t>タカ</t>
    </rPh>
    <rPh sb="148" eb="150">
      <t>スイジュン</t>
    </rPh>
    <rPh sb="157" eb="163">
      <t>オスイショリゲンカ</t>
    </rPh>
    <rPh sb="164" eb="166">
      <t>レイワ</t>
    </rPh>
    <rPh sb="167" eb="169">
      <t>ネンド</t>
    </rPh>
    <rPh sb="169" eb="171">
      <t>ケッサン</t>
    </rPh>
    <rPh sb="173" eb="177">
      <t>ルイジダンタイ</t>
    </rPh>
    <rPh sb="177" eb="179">
      <t>ヘイキン</t>
    </rPh>
    <rPh sb="182" eb="183">
      <t>タカ</t>
    </rPh>
    <rPh sb="184" eb="186">
      <t>キンガク</t>
    </rPh>
    <rPh sb="193" eb="195">
      <t>イジョウ</t>
    </rPh>
    <rPh sb="200" eb="202">
      <t>ケイエイ</t>
    </rPh>
    <rPh sb="202" eb="206">
      <t>ジョウキョウカイゼン</t>
    </rPh>
    <rPh sb="211" eb="216">
      <t>ゲスイドウリョウキン</t>
    </rPh>
    <rPh sb="217" eb="221">
      <t>ゾウガクカイテイ</t>
    </rPh>
    <rPh sb="222" eb="224">
      <t>ヒツヨウ</t>
    </rPh>
    <rPh sb="225" eb="227">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</si>
</sst>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F8-4A68-B6D3-3A4E147C45E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0.23</c:v>
                </c:pt>
                <c:pt idx="1">
                  <c:v>0.21</c:v>
                </c:pt>
                <c:pt idx="2">
                  <c:v>0.17</c:v>
                </c:pt>
                <c:pt idx="3">
                  <c:v>0.15</c:v>
                </c:pt>
                <c:pt idx="4">
                  <c:v>0.15</c:v>
                </c:pt>
              </c:numCache>
            </c:numRef>
          </c:val>
          <c:smooth val="0"/>
          <c:extLst>
            <c:ext xmlns:c16="http://schemas.microsoft.com/office/drawing/2014/chart" uri="{C3380CC4-5D6E-409C-BE32-E72D297353CC}">
              <c16:uniqueId val="{00000001-18F8-4A68-B6D3-3A4E147C45E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57-428F-86B0-6259A91ED5F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58.4</c:v>
                </c:pt>
                <c:pt idx="1">
                  <c:v>58</c:v>
                </c:pt>
                <c:pt idx="2">
                  <c:v>57.42</c:v>
                </c:pt>
                <c:pt idx="3">
                  <c:v>56.72</c:v>
                </c:pt>
                <c:pt idx="4">
                  <c:v>56.43</c:v>
                </c:pt>
              </c:numCache>
            </c:numRef>
          </c:val>
          <c:smooth val="0"/>
          <c:extLst>
            <c:ext xmlns:c16="http://schemas.microsoft.com/office/drawing/2014/chart" uri="{C3380CC4-5D6E-409C-BE32-E72D297353CC}">
              <c16:uniqueId val="{00000001-3C57-428F-86B0-6259A91ED5F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97.23</c:v>
                </c:pt>
                <c:pt idx="1">
                  <c:v>97.45</c:v>
                </c:pt>
                <c:pt idx="2">
                  <c:v>97.45</c:v>
                </c:pt>
                <c:pt idx="3">
                  <c:v>97.43</c:v>
                </c:pt>
                <c:pt idx="4">
                  <c:v>97.4</c:v>
                </c:pt>
              </c:numCache>
            </c:numRef>
          </c:val>
          <c:extLst>
            <c:ext xmlns:c16="http://schemas.microsoft.com/office/drawing/2014/chart" uri="{C3380CC4-5D6E-409C-BE32-E72D297353CC}">
              <c16:uniqueId val="{00000000-E44E-47F4-AD9A-9685D1E280A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89.68</c:v>
                </c:pt>
                <c:pt idx="1">
                  <c:v>89.79</c:v>
                </c:pt>
                <c:pt idx="2">
                  <c:v>90.42</c:v>
                </c:pt>
                <c:pt idx="3">
                  <c:v>90.72</c:v>
                </c:pt>
                <c:pt idx="4">
                  <c:v>91.07</c:v>
                </c:pt>
              </c:numCache>
            </c:numRef>
          </c:val>
          <c:smooth val="0"/>
          <c:extLst>
            <c:ext xmlns:c16="http://schemas.microsoft.com/office/drawing/2014/chart" uri="{C3380CC4-5D6E-409C-BE32-E72D297353CC}">
              <c16:uniqueId val="{00000001-E44E-47F4-AD9A-9685D1E280A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87.51</c:v>
                </c:pt>
                <c:pt idx="1">
                  <c:v>87.05</c:v>
                </c:pt>
                <c:pt idx="2">
                  <c:v>85.73</c:v>
                </c:pt>
                <c:pt idx="3">
                  <c:v>82.3</c:v>
                </c:pt>
                <c:pt idx="4">
                  <c:v>81.62</c:v>
                </c:pt>
              </c:numCache>
            </c:numRef>
          </c:val>
          <c:extLst>
            <c:ext xmlns:c16="http://schemas.microsoft.com/office/drawing/2014/chart" uri="{C3380CC4-5D6E-409C-BE32-E72D297353CC}">
              <c16:uniqueId val="{00000000-E30B-4597-B9A2-13419299B8A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105.53</c:v>
                </c:pt>
                <c:pt idx="1">
                  <c:v>105.06</c:v>
                </c:pt>
                <c:pt idx="2">
                  <c:v>106.81</c:v>
                </c:pt>
                <c:pt idx="3">
                  <c:v>106.5</c:v>
                </c:pt>
                <c:pt idx="4">
                  <c:v>106.22</c:v>
                </c:pt>
              </c:numCache>
            </c:numRef>
          </c:val>
          <c:smooth val="0"/>
          <c:extLst>
            <c:ext xmlns:c16="http://schemas.microsoft.com/office/drawing/2014/chart" uri="{C3380CC4-5D6E-409C-BE32-E72D297353CC}">
              <c16:uniqueId val="{00000001-E30B-4597-B9A2-13419299B8A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16.82</c:v>
                </c:pt>
                <c:pt idx="1">
                  <c:v>17.75</c:v>
                </c:pt>
                <c:pt idx="2">
                  <c:v>20.81</c:v>
                </c:pt>
                <c:pt idx="3">
                  <c:v>24</c:v>
                </c:pt>
                <c:pt idx="4">
                  <c:v>27.15</c:v>
                </c:pt>
              </c:numCache>
            </c:numRef>
          </c:val>
          <c:extLst>
            <c:ext xmlns:c16="http://schemas.microsoft.com/office/drawing/2014/chart" uri="{C3380CC4-5D6E-409C-BE32-E72D297353CC}">
              <c16:uniqueId val="{00000000-BF96-49FD-A05A-6E728D31189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29.5</c:v>
                </c:pt>
                <c:pt idx="1">
                  <c:v>30.6</c:v>
                </c:pt>
                <c:pt idx="2">
                  <c:v>29.23</c:v>
                </c:pt>
                <c:pt idx="3">
                  <c:v>20.78</c:v>
                </c:pt>
                <c:pt idx="4">
                  <c:v>23.54</c:v>
                </c:pt>
              </c:numCache>
            </c:numRef>
          </c:val>
          <c:smooth val="0"/>
          <c:extLst>
            <c:ext xmlns:c16="http://schemas.microsoft.com/office/drawing/2014/chart" uri="{C3380CC4-5D6E-409C-BE32-E72D297353CC}">
              <c16:uniqueId val="{00000001-BF96-49FD-A05A-6E728D31189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B0-4BBE-B601-F4CD900BCA2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1.92</c:v>
                </c:pt>
                <c:pt idx="1">
                  <c:v>1.83</c:v>
                </c:pt>
                <c:pt idx="2">
                  <c:v>1.37</c:v>
                </c:pt>
                <c:pt idx="3">
                  <c:v>1.34</c:v>
                </c:pt>
                <c:pt idx="4">
                  <c:v>1.5</c:v>
                </c:pt>
              </c:numCache>
            </c:numRef>
          </c:val>
          <c:smooth val="0"/>
          <c:extLst>
            <c:ext xmlns:c16="http://schemas.microsoft.com/office/drawing/2014/chart" uri="{C3380CC4-5D6E-409C-BE32-E72D297353CC}">
              <c16:uniqueId val="{00000001-5DB0-4BBE-B601-F4CD900BCA2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52.35</c:v>
                </c:pt>
                <c:pt idx="1">
                  <c:v>71.099999999999994</c:v>
                </c:pt>
                <c:pt idx="2">
                  <c:v>84.8</c:v>
                </c:pt>
                <c:pt idx="3">
                  <c:v>120.18</c:v>
                </c:pt>
                <c:pt idx="4">
                  <c:v>150.49</c:v>
                </c:pt>
              </c:numCache>
            </c:numRef>
          </c:val>
          <c:extLst>
            <c:ext xmlns:c16="http://schemas.microsoft.com/office/drawing/2014/chart" uri="{C3380CC4-5D6E-409C-BE32-E72D297353CC}">
              <c16:uniqueId val="{00000000-E298-40C8-8B8E-F84170CBB6C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39.08</c:v>
                </c:pt>
                <c:pt idx="1">
                  <c:v>41.56</c:v>
                </c:pt>
                <c:pt idx="2">
                  <c:v>34.4</c:v>
                </c:pt>
                <c:pt idx="3">
                  <c:v>18.36</c:v>
                </c:pt>
                <c:pt idx="4">
                  <c:v>18.010000000000002</c:v>
                </c:pt>
              </c:numCache>
            </c:numRef>
          </c:val>
          <c:smooth val="0"/>
          <c:extLst>
            <c:ext xmlns:c16="http://schemas.microsoft.com/office/drawing/2014/chart" uri="{C3380CC4-5D6E-409C-BE32-E72D297353CC}">
              <c16:uniqueId val="{00000001-E298-40C8-8B8E-F84170CBB6C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183.85</c:v>
                </c:pt>
                <c:pt idx="1">
                  <c:v>295.69</c:v>
                </c:pt>
                <c:pt idx="2">
                  <c:v>748.81</c:v>
                </c:pt>
                <c:pt idx="3">
                  <c:v>653.07000000000005</c:v>
                </c:pt>
                <c:pt idx="4">
                  <c:v>289.02999999999997</c:v>
                </c:pt>
              </c:numCache>
            </c:numRef>
          </c:val>
          <c:extLst>
            <c:ext xmlns:c16="http://schemas.microsoft.com/office/drawing/2014/chart" uri="{C3380CC4-5D6E-409C-BE32-E72D297353CC}">
              <c16:uniqueId val="{00000000-8938-44B3-BE94-063C9D1CC91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81.33</c:v>
                </c:pt>
                <c:pt idx="1">
                  <c:v>80.81</c:v>
                </c:pt>
                <c:pt idx="2">
                  <c:v>68.17</c:v>
                </c:pt>
                <c:pt idx="3">
                  <c:v>55.6</c:v>
                </c:pt>
                <c:pt idx="4">
                  <c:v>59.4</c:v>
                </c:pt>
              </c:numCache>
            </c:numRef>
          </c:val>
          <c:smooth val="0"/>
          <c:extLst>
            <c:ext xmlns:c16="http://schemas.microsoft.com/office/drawing/2014/chart" uri="{C3380CC4-5D6E-409C-BE32-E72D297353CC}">
              <c16:uniqueId val="{00000001-8938-44B3-BE94-063C9D1CC91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250.03</c:v>
                </c:pt>
                <c:pt idx="1">
                  <c:v>222.06</c:v>
                </c:pt>
                <c:pt idx="2">
                  <c:v>207.29</c:v>
                </c:pt>
                <c:pt idx="3">
                  <c:v>176.72</c:v>
                </c:pt>
                <c:pt idx="4">
                  <c:v>186.25</c:v>
                </c:pt>
              </c:numCache>
            </c:numRef>
          </c:val>
          <c:extLst>
            <c:ext xmlns:c16="http://schemas.microsoft.com/office/drawing/2014/chart" uri="{C3380CC4-5D6E-409C-BE32-E72D297353CC}">
              <c16:uniqueId val="{00000000-22EE-48E2-9835-69654CB8AE5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799.11</c:v>
                </c:pt>
                <c:pt idx="1">
                  <c:v>768.62</c:v>
                </c:pt>
                <c:pt idx="2">
                  <c:v>789.44</c:v>
                </c:pt>
                <c:pt idx="3">
                  <c:v>789.08</c:v>
                </c:pt>
                <c:pt idx="4">
                  <c:v>747.84</c:v>
                </c:pt>
              </c:numCache>
            </c:numRef>
          </c:val>
          <c:smooth val="0"/>
          <c:extLst>
            <c:ext xmlns:c16="http://schemas.microsoft.com/office/drawing/2014/chart" uri="{C3380CC4-5D6E-409C-BE32-E72D297353CC}">
              <c16:uniqueId val="{00000001-22EE-48E2-9835-69654CB8AE5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105.28</c:v>
                </c:pt>
                <c:pt idx="1">
                  <c:v>111.08</c:v>
                </c:pt>
                <c:pt idx="2">
                  <c:v>110.96</c:v>
                </c:pt>
                <c:pt idx="3">
                  <c:v>71.930000000000007</c:v>
                </c:pt>
                <c:pt idx="4">
                  <c:v>69.849999999999994</c:v>
                </c:pt>
              </c:numCache>
            </c:numRef>
          </c:val>
          <c:extLst>
            <c:ext xmlns:c16="http://schemas.microsoft.com/office/drawing/2014/chart" uri="{C3380CC4-5D6E-409C-BE32-E72D297353CC}">
              <c16:uniqueId val="{00000000-12D4-4428-A77D-B97E5D9F8D7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87.69</c:v>
                </c:pt>
                <c:pt idx="1">
                  <c:v>88.06</c:v>
                </c:pt>
                <c:pt idx="2">
                  <c:v>87.29</c:v>
                </c:pt>
                <c:pt idx="3">
                  <c:v>88.25</c:v>
                </c:pt>
                <c:pt idx="4">
                  <c:v>90.17</c:v>
                </c:pt>
              </c:numCache>
            </c:numRef>
          </c:val>
          <c:smooth val="0"/>
          <c:extLst>
            <c:ext xmlns:c16="http://schemas.microsoft.com/office/drawing/2014/chart" uri="{C3380CC4-5D6E-409C-BE32-E72D297353CC}">
              <c16:uniqueId val="{00000001-12D4-4428-A77D-B97E5D9F8D7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122.82</c:v>
                </c:pt>
                <c:pt idx="1">
                  <c:v>116.73</c:v>
                </c:pt>
                <c:pt idx="2">
                  <c:v>114.45</c:v>
                </c:pt>
                <c:pt idx="3">
                  <c:v>177.14</c:v>
                </c:pt>
                <c:pt idx="4">
                  <c:v>182.33</c:v>
                </c:pt>
              </c:numCache>
            </c:numRef>
          </c:val>
          <c:extLst>
            <c:ext xmlns:c16="http://schemas.microsoft.com/office/drawing/2014/chart" uri="{C3380CC4-5D6E-409C-BE32-E72D297353CC}">
              <c16:uniqueId val="{00000000-AB39-4E9C-BA1F-52B67AA9C8F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180.07</c:v>
                </c:pt>
                <c:pt idx="1">
                  <c:v>179.32</c:v>
                </c:pt>
                <c:pt idx="2">
                  <c:v>176.67</c:v>
                </c:pt>
                <c:pt idx="3">
                  <c:v>176.37</c:v>
                </c:pt>
                <c:pt idx="4">
                  <c:v>173.17</c:v>
                </c:pt>
              </c:numCache>
            </c:numRef>
          </c:val>
          <c:smooth val="0"/>
          <c:extLst>
            <c:ext xmlns:c16="http://schemas.microsoft.com/office/drawing/2014/chart" uri="{C3380CC4-5D6E-409C-BE32-E72D297353CC}">
              <c16:uniqueId val="{00000001-AB39-4E9C-BA1F-52B67AA9C8F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千葉県　酒々井町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46">
        <f>データ!S6</f>
        <v>20460</v>
      </c>
      <c r="AM8" s="46"/>
      <c r="AN8" s="46"/>
      <c r="AO8" s="46"/>
      <c r="AP8" s="46"/>
      <c r="AQ8" s="46"/>
      <c r="AR8" s="46"/>
      <c r="AS8" s="46"/>
      <c r="AT8" s="45">
        <f>データ!T6</f>
        <v>19.010000000000002</v>
      </c>
      <c r="AU8" s="45"/>
      <c r="AV8" s="45"/>
      <c r="AW8" s="45"/>
      <c r="AX8" s="45"/>
      <c r="AY8" s="45"/>
      <c r="AZ8" s="45"/>
      <c r="BA8" s="45"/>
      <c r="BB8" s="45">
        <f>データ!U6</f>
        <v>1076.28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89.67</v>
      </c>
      <c r="J10" s="45"/>
      <c r="K10" s="45"/>
      <c r="L10" s="45"/>
      <c r="M10" s="45"/>
      <c r="N10" s="45"/>
      <c r="O10" s="45"/>
      <c r="P10" s="45">
        <f>データ!P6</f>
        <v>87.61</v>
      </c>
      <c r="Q10" s="45"/>
      <c r="R10" s="45"/>
      <c r="S10" s="45"/>
      <c r="T10" s="45"/>
      <c r="U10" s="45"/>
      <c r="V10" s="45"/>
      <c r="W10" s="45">
        <f>データ!Q6</f>
        <v>80.819999999999993</v>
      </c>
      <c r="X10" s="45"/>
      <c r="Y10" s="45"/>
      <c r="Z10" s="45"/>
      <c r="AA10" s="45"/>
      <c r="AB10" s="45"/>
      <c r="AC10" s="45"/>
      <c r="AD10" s="46">
        <f>データ!R6</f>
        <v>2266</v>
      </c>
      <c r="AE10" s="46"/>
      <c r="AF10" s="46"/>
      <c r="AG10" s="46"/>
      <c r="AH10" s="46"/>
      <c r="AI10" s="46"/>
      <c r="AJ10" s="46"/>
      <c r="AK10" s="2"/>
      <c r="AL10" s="46">
        <f>データ!V6</f>
        <v>17761</v>
      </c>
      <c r="AM10" s="46"/>
      <c r="AN10" s="46"/>
      <c r="AO10" s="46"/>
      <c r="AP10" s="46"/>
      <c r="AQ10" s="46"/>
      <c r="AR10" s="46"/>
      <c r="AS10" s="46"/>
      <c r="AT10" s="45">
        <f>データ!W6</f>
        <v>3.96</v>
      </c>
      <c r="AU10" s="45"/>
      <c r="AV10" s="45"/>
      <c r="AW10" s="45"/>
      <c r="AX10" s="45"/>
      <c r="AY10" s="45"/>
      <c r="AZ10" s="45"/>
      <c r="BA10" s="45"/>
      <c r="BB10" s="45">
        <f>データ!X6</f>
        <v>4485.1000000000004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h0U94BhhfS8jCImYcboyCMpBhakwa2ReJl1y8bJSeTNxkuyzGTFdOfU11FPgnc5wDHpii6VtlqeiOlbb84ss7A==" saltValue="rYmnekFHde6j59l1RMbB0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2021</v>
      </c>
      <c r="C6" s="19">
        <f t="shared" ref="C6:X6" si="3">C7</f>
        <v>123226</v>
      </c>
      <c r="D6" s="19">
        <f t="shared" si="3"/>
        <v>46</v>
      </c>
      <c r="E6" s="19">
        <f t="shared" si="3"/>
        <v>17</v>
      </c>
      <c r="F6" s="19">
        <f t="shared" si="3"/>
        <v>1</v>
      </c>
      <c r="G6" s="19">
        <f t="shared" si="3"/>
        <v>0</v>
      </c>
      <c r="H6" s="19" t="str">
        <f t="shared" si="3"/>
        <v>千葉県　酒々井町</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89.67</v>
      </c>
      <c r="P6" s="20">
        <f t="shared" si="3"/>
        <v>87.61</v>
      </c>
      <c r="Q6" s="20">
        <f t="shared" si="3"/>
        <v>80.819999999999993</v>
      </c>
      <c r="R6" s="20">
        <f t="shared" si="3"/>
        <v>2266</v>
      </c>
      <c r="S6" s="20">
        <f t="shared" si="3"/>
        <v>20460</v>
      </c>
      <c r="T6" s="20">
        <f t="shared" si="3"/>
        <v>19.010000000000002</v>
      </c>
      <c r="U6" s="20">
        <f t="shared" si="3"/>
        <v>1076.28</v>
      </c>
      <c r="V6" s="20">
        <f t="shared" si="3"/>
        <v>17761</v>
      </c>
      <c r="W6" s="20">
        <f t="shared" si="3"/>
        <v>3.96</v>
      </c>
      <c r="X6" s="20">
        <f t="shared" si="3"/>
        <v>4485.1000000000004</v>
      </c>
      <c r="Y6" s="21">
        <f>IF(Y7="",NA(),Y7)</f>
        <v>87.51</v>
      </c>
      <c r="Z6" s="21">
        <f t="shared" ref="Z6:AH6" si="4">IF(Z7="",NA(),Z7)</f>
        <v>87.05</v>
      </c>
      <c r="AA6" s="21">
        <f t="shared" si="4"/>
        <v>85.73</v>
      </c>
      <c r="AB6" s="21">
        <f t="shared" si="4"/>
        <v>82.3</v>
      </c>
      <c r="AC6" s="21">
        <f t="shared" si="4"/>
        <v>81.62</v>
      </c>
      <c r="AD6" s="21">
        <f t="shared" si="4"/>
        <v>105.53</v>
      </c>
      <c r="AE6" s="21">
        <f t="shared" si="4"/>
        <v>105.06</v>
      </c>
      <c r="AF6" s="21">
        <f t="shared" si="4"/>
        <v>106.81</v>
      </c>
      <c r="AG6" s="21">
        <f t="shared" si="4"/>
        <v>106.5</v>
      </c>
      <c r="AH6" s="21">
        <f t="shared" si="4"/>
        <v>106.22</v>
      </c>
      <c r="AI6" s="20" t="str">
        <f>IF(AI7="","",IF(AI7="-","【-】","【"&amp;SUBSTITUTE(TEXT(AI7,"#,##0.00"),"-","△")&amp;"】"))</f>
        <v>【107.02】</v>
      </c>
      <c r="AJ6" s="21">
        <f>IF(AJ7="",NA(),AJ7)</f>
        <v>52.35</v>
      </c>
      <c r="AK6" s="21">
        <f t="shared" ref="AK6:AS6" si="5">IF(AK7="",NA(),AK7)</f>
        <v>71.099999999999994</v>
      </c>
      <c r="AL6" s="21">
        <f t="shared" si="5"/>
        <v>84.8</v>
      </c>
      <c r="AM6" s="21">
        <f t="shared" si="5"/>
        <v>120.18</v>
      </c>
      <c r="AN6" s="21">
        <f t="shared" si="5"/>
        <v>150.49</v>
      </c>
      <c r="AO6" s="21">
        <f t="shared" si="5"/>
        <v>39.08</v>
      </c>
      <c r="AP6" s="21">
        <f t="shared" si="5"/>
        <v>41.56</v>
      </c>
      <c r="AQ6" s="21">
        <f t="shared" si="5"/>
        <v>34.4</v>
      </c>
      <c r="AR6" s="21">
        <f t="shared" si="5"/>
        <v>18.36</v>
      </c>
      <c r="AS6" s="21">
        <f t="shared" si="5"/>
        <v>18.010000000000002</v>
      </c>
      <c r="AT6" s="20" t="str">
        <f>IF(AT7="","",IF(AT7="-","【-】","【"&amp;SUBSTITUTE(TEXT(AT7,"#,##0.00"),"-","△")&amp;"】"))</f>
        <v>【3.09】</v>
      </c>
      <c r="AU6" s="21">
        <f>IF(AU7="",NA(),AU7)</f>
        <v>183.85</v>
      </c>
      <c r="AV6" s="21">
        <f t="shared" ref="AV6:BD6" si="6">IF(AV7="",NA(),AV7)</f>
        <v>295.69</v>
      </c>
      <c r="AW6" s="21">
        <f t="shared" si="6"/>
        <v>748.81</v>
      </c>
      <c r="AX6" s="21">
        <f t="shared" si="6"/>
        <v>653.07000000000005</v>
      </c>
      <c r="AY6" s="21">
        <f t="shared" si="6"/>
        <v>289.02999999999997</v>
      </c>
      <c r="AZ6" s="21">
        <f t="shared" si="6"/>
        <v>81.33</v>
      </c>
      <c r="BA6" s="21">
        <f t="shared" si="6"/>
        <v>80.81</v>
      </c>
      <c r="BB6" s="21">
        <f t="shared" si="6"/>
        <v>68.17</v>
      </c>
      <c r="BC6" s="21">
        <f t="shared" si="6"/>
        <v>55.6</v>
      </c>
      <c r="BD6" s="21">
        <f t="shared" si="6"/>
        <v>59.4</v>
      </c>
      <c r="BE6" s="20" t="str">
        <f>IF(BE7="","",IF(BE7="-","【-】","【"&amp;SUBSTITUTE(TEXT(BE7,"#,##0.00"),"-","△")&amp;"】"))</f>
        <v>【71.39】</v>
      </c>
      <c r="BF6" s="21">
        <f>IF(BF7="",NA(),BF7)</f>
        <v>250.03</v>
      </c>
      <c r="BG6" s="21">
        <f t="shared" ref="BG6:BO6" si="7">IF(BG7="",NA(),BG7)</f>
        <v>222.06</v>
      </c>
      <c r="BH6" s="21">
        <f t="shared" si="7"/>
        <v>207.29</v>
      </c>
      <c r="BI6" s="21">
        <f t="shared" si="7"/>
        <v>176.72</v>
      </c>
      <c r="BJ6" s="21">
        <f t="shared" si="7"/>
        <v>186.25</v>
      </c>
      <c r="BK6" s="21">
        <f t="shared" si="7"/>
        <v>799.11</v>
      </c>
      <c r="BL6" s="21">
        <f t="shared" si="7"/>
        <v>768.62</v>
      </c>
      <c r="BM6" s="21">
        <f t="shared" si="7"/>
        <v>789.44</v>
      </c>
      <c r="BN6" s="21">
        <f t="shared" si="7"/>
        <v>789.08</v>
      </c>
      <c r="BO6" s="21">
        <f t="shared" si="7"/>
        <v>747.84</v>
      </c>
      <c r="BP6" s="20" t="str">
        <f>IF(BP7="","",IF(BP7="-","【-】","【"&amp;SUBSTITUTE(TEXT(BP7,"#,##0.00"),"-","△")&amp;"】"))</f>
        <v>【669.11】</v>
      </c>
      <c r="BQ6" s="21">
        <f>IF(BQ7="",NA(),BQ7)</f>
        <v>105.28</v>
      </c>
      <c r="BR6" s="21">
        <f t="shared" ref="BR6:BZ6" si="8">IF(BR7="",NA(),BR7)</f>
        <v>111.08</v>
      </c>
      <c r="BS6" s="21">
        <f t="shared" si="8"/>
        <v>110.96</v>
      </c>
      <c r="BT6" s="21">
        <f t="shared" si="8"/>
        <v>71.930000000000007</v>
      </c>
      <c r="BU6" s="21">
        <f t="shared" si="8"/>
        <v>69.849999999999994</v>
      </c>
      <c r="BV6" s="21">
        <f t="shared" si="8"/>
        <v>87.69</v>
      </c>
      <c r="BW6" s="21">
        <f t="shared" si="8"/>
        <v>88.06</v>
      </c>
      <c r="BX6" s="21">
        <f t="shared" si="8"/>
        <v>87.29</v>
      </c>
      <c r="BY6" s="21">
        <f t="shared" si="8"/>
        <v>88.25</v>
      </c>
      <c r="BZ6" s="21">
        <f t="shared" si="8"/>
        <v>90.17</v>
      </c>
      <c r="CA6" s="20" t="str">
        <f>IF(CA7="","",IF(CA7="-","【-】","【"&amp;SUBSTITUTE(TEXT(CA7,"#,##0.00"),"-","△")&amp;"】"))</f>
        <v>【99.73】</v>
      </c>
      <c r="CB6" s="21">
        <f>IF(CB7="",NA(),CB7)</f>
        <v>122.82</v>
      </c>
      <c r="CC6" s="21">
        <f t="shared" ref="CC6:CK6" si="9">IF(CC7="",NA(),CC7)</f>
        <v>116.73</v>
      </c>
      <c r="CD6" s="21">
        <f t="shared" si="9"/>
        <v>114.45</v>
      </c>
      <c r="CE6" s="21">
        <f t="shared" si="9"/>
        <v>177.14</v>
      </c>
      <c r="CF6" s="21">
        <f t="shared" si="9"/>
        <v>182.33</v>
      </c>
      <c r="CG6" s="21">
        <f t="shared" si="9"/>
        <v>180.07</v>
      </c>
      <c r="CH6" s="21">
        <f t="shared" si="9"/>
        <v>179.32</v>
      </c>
      <c r="CI6" s="21">
        <f t="shared" si="9"/>
        <v>176.67</v>
      </c>
      <c r="CJ6" s="21">
        <f t="shared" si="9"/>
        <v>176.37</v>
      </c>
      <c r="CK6" s="21">
        <f t="shared" si="9"/>
        <v>173.17</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58.4</v>
      </c>
      <c r="CS6" s="21">
        <f t="shared" si="10"/>
        <v>58</v>
      </c>
      <c r="CT6" s="21">
        <f t="shared" si="10"/>
        <v>57.42</v>
      </c>
      <c r="CU6" s="21">
        <f t="shared" si="10"/>
        <v>56.72</v>
      </c>
      <c r="CV6" s="21">
        <f t="shared" si="10"/>
        <v>56.43</v>
      </c>
      <c r="CW6" s="20" t="str">
        <f>IF(CW7="","",IF(CW7="-","【-】","【"&amp;SUBSTITUTE(TEXT(CW7,"#,##0.00"),"-","△")&amp;"】"))</f>
        <v>【59.99】</v>
      </c>
      <c r="CX6" s="21">
        <f>IF(CX7="",NA(),CX7)</f>
        <v>97.23</v>
      </c>
      <c r="CY6" s="21">
        <f t="shared" ref="CY6:DG6" si="11">IF(CY7="",NA(),CY7)</f>
        <v>97.45</v>
      </c>
      <c r="CZ6" s="21">
        <f t="shared" si="11"/>
        <v>97.45</v>
      </c>
      <c r="DA6" s="21">
        <f t="shared" si="11"/>
        <v>97.43</v>
      </c>
      <c r="DB6" s="21">
        <f t="shared" si="11"/>
        <v>97.4</v>
      </c>
      <c r="DC6" s="21">
        <f t="shared" si="11"/>
        <v>89.68</v>
      </c>
      <c r="DD6" s="21">
        <f t="shared" si="11"/>
        <v>89.79</v>
      </c>
      <c r="DE6" s="21">
        <f t="shared" si="11"/>
        <v>90.42</v>
      </c>
      <c r="DF6" s="21">
        <f t="shared" si="11"/>
        <v>90.72</v>
      </c>
      <c r="DG6" s="21">
        <f t="shared" si="11"/>
        <v>91.07</v>
      </c>
      <c r="DH6" s="20" t="str">
        <f>IF(DH7="","",IF(DH7="-","【-】","【"&amp;SUBSTITUTE(TEXT(DH7,"#,##0.00"),"-","△")&amp;"】"))</f>
        <v>【95.72】</v>
      </c>
      <c r="DI6" s="21">
        <f>IF(DI7="",NA(),DI7)</f>
        <v>16.82</v>
      </c>
      <c r="DJ6" s="21">
        <f t="shared" ref="DJ6:DR6" si="12">IF(DJ7="",NA(),DJ7)</f>
        <v>17.75</v>
      </c>
      <c r="DK6" s="21">
        <f t="shared" si="12"/>
        <v>20.81</v>
      </c>
      <c r="DL6" s="21">
        <f t="shared" si="12"/>
        <v>24</v>
      </c>
      <c r="DM6" s="21">
        <f t="shared" si="12"/>
        <v>27.15</v>
      </c>
      <c r="DN6" s="21">
        <f t="shared" si="12"/>
        <v>29.5</v>
      </c>
      <c r="DO6" s="21">
        <f t="shared" si="12"/>
        <v>30.6</v>
      </c>
      <c r="DP6" s="21">
        <f t="shared" si="12"/>
        <v>29.23</v>
      </c>
      <c r="DQ6" s="21">
        <f t="shared" si="12"/>
        <v>20.78</v>
      </c>
      <c r="DR6" s="21">
        <f t="shared" si="12"/>
        <v>23.54</v>
      </c>
      <c r="DS6" s="20" t="str">
        <f>IF(DS7="","",IF(DS7="-","【-】","【"&amp;SUBSTITUTE(TEXT(DS7,"#,##0.00"),"-","△")&amp;"】"))</f>
        <v>【38.17】</v>
      </c>
      <c r="DT6" s="20">
        <f>IF(DT7="",NA(),DT7)</f>
        <v>0</v>
      </c>
      <c r="DU6" s="20">
        <f t="shared" ref="DU6:EC6" si="13">IF(DU7="",NA(),DU7)</f>
        <v>0</v>
      </c>
      <c r="DV6" s="20">
        <f t="shared" si="13"/>
        <v>0</v>
      </c>
      <c r="DW6" s="20">
        <f t="shared" si="13"/>
        <v>0</v>
      </c>
      <c r="DX6" s="20">
        <f t="shared" si="13"/>
        <v>0</v>
      </c>
      <c r="DY6" s="21">
        <f t="shared" si="13"/>
        <v>1.92</v>
      </c>
      <c r="DZ6" s="21">
        <f t="shared" si="13"/>
        <v>1.83</v>
      </c>
      <c r="EA6" s="21">
        <f t="shared" si="13"/>
        <v>1.37</v>
      </c>
      <c r="EB6" s="21">
        <f t="shared" si="13"/>
        <v>1.34</v>
      </c>
      <c r="EC6" s="21">
        <f t="shared" si="13"/>
        <v>1.5</v>
      </c>
      <c r="ED6" s="20" t="str">
        <f>IF(ED7="","",IF(ED7="-","【-】","【"&amp;SUBSTITUTE(TEXT(ED7,"#,##0.00"),"-","△")&amp;"】"))</f>
        <v>【6.54】</v>
      </c>
      <c r="EE6" s="20">
        <f>IF(EE7="",NA(),EE7)</f>
        <v>0</v>
      </c>
      <c r="EF6" s="20">
        <f t="shared" ref="EF6:EN6" si="14">IF(EF7="",NA(),EF7)</f>
        <v>0</v>
      </c>
      <c r="EG6" s="20">
        <f t="shared" si="14"/>
        <v>0</v>
      </c>
      <c r="EH6" s="20">
        <f t="shared" si="14"/>
        <v>0</v>
      </c>
      <c r="EI6" s="20">
        <f t="shared" si="14"/>
        <v>0</v>
      </c>
      <c r="EJ6" s="21">
        <f t="shared" si="14"/>
        <v>0.23</v>
      </c>
      <c r="EK6" s="21">
        <f t="shared" si="14"/>
        <v>0.21</v>
      </c>
      <c r="EL6" s="21">
        <f t="shared" si="14"/>
        <v>0.17</v>
      </c>
      <c r="EM6" s="21">
        <f t="shared" si="14"/>
        <v>0.15</v>
      </c>
      <c r="EN6" s="21">
        <f t="shared" si="14"/>
        <v>0.15</v>
      </c>
      <c r="EO6" s="20" t="str">
        <f>IF(EO7="","",IF(EO7="-","【-】","【"&amp;SUBSTITUTE(TEXT(EO7,"#,##0.00"),"-","△")&amp;"】"))</f>
        <v>【0.24】</v>
      </c>
    </row>
    <row r="7" spans="1:148" s="22" customFormat="1" x14ac:dyDescent="0.2">
      <c r="A7" s="14"/>
      <c r="B7" s="23">
        <v>2021</v>
      </c>
      <c r="C7" s="23">
        <v>123226</v>
      </c>
      <c r="D7" s="23">
        <v>46</v>
      </c>
      <c r="E7" s="23">
        <v>17</v>
      </c>
      <c r="F7" s="23">
        <v>1</v>
      </c>
      <c r="G7" s="23">
        <v>0</v>
      </c>
      <c r="H7" s="23" t="s">
        <v>95</v>
      </c>
      <c r="I7" s="23" t="s">
        <v>96</v>
      </c>
      <c r="J7" s="23" t="s">
        <v>97</v>
      </c>
      <c r="K7" s="23" t="s">
        <v>98</v>
      </c>
      <c r="L7" s="23" t="s">
        <v>99</v>
      </c>
      <c r="M7" s="23" t="s">
        <v>100</v>
      </c>
      <c r="N7" s="24" t="s">
        <v>101</v>
      </c>
      <c r="O7" s="24">
        <v>89.67</v>
      </c>
      <c r="P7" s="24">
        <v>87.61</v>
      </c>
      <c r="Q7" s="24">
        <v>80.819999999999993</v>
      </c>
      <c r="R7" s="24">
        <v>2266</v>
      </c>
      <c r="S7" s="24">
        <v>20460</v>
      </c>
      <c r="T7" s="24">
        <v>19.010000000000002</v>
      </c>
      <c r="U7" s="24">
        <v>1076.28</v>
      </c>
      <c r="V7" s="24">
        <v>17761</v>
      </c>
      <c r="W7" s="24">
        <v>3.96</v>
      </c>
      <c r="X7" s="24">
        <v>4485.1000000000004</v>
      </c>
      <c r="Y7" s="24">
        <v>87.51</v>
      </c>
      <c r="Z7" s="24">
        <v>87.05</v>
      </c>
      <c r="AA7" s="24">
        <v>85.73</v>
      </c>
      <c r="AB7" s="24">
        <v>82.3</v>
      </c>
      <c r="AC7" s="24">
        <v>81.62</v>
      </c>
      <c r="AD7" s="24">
        <v>105.53</v>
      </c>
      <c r="AE7" s="24">
        <v>105.06</v>
      </c>
      <c r="AF7" s="24">
        <v>106.81</v>
      </c>
      <c r="AG7" s="24">
        <v>106.5</v>
      </c>
      <c r="AH7" s="24">
        <v>106.22</v>
      </c>
      <c r="AI7" s="24">
        <v>107.02</v>
      </c>
      <c r="AJ7" s="24">
        <v>52.35</v>
      </c>
      <c r="AK7" s="24">
        <v>71.099999999999994</v>
      </c>
      <c r="AL7" s="24">
        <v>84.8</v>
      </c>
      <c r="AM7" s="24">
        <v>120.18</v>
      </c>
      <c r="AN7" s="24">
        <v>150.49</v>
      </c>
      <c r="AO7" s="24">
        <v>39.08</v>
      </c>
      <c r="AP7" s="24">
        <v>41.56</v>
      </c>
      <c r="AQ7" s="24">
        <v>34.4</v>
      </c>
      <c r="AR7" s="24">
        <v>18.36</v>
      </c>
      <c r="AS7" s="24">
        <v>18.010000000000002</v>
      </c>
      <c r="AT7" s="24">
        <v>3.09</v>
      </c>
      <c r="AU7" s="24">
        <v>183.85</v>
      </c>
      <c r="AV7" s="24">
        <v>295.69</v>
      </c>
      <c r="AW7" s="24">
        <v>748.81</v>
      </c>
      <c r="AX7" s="24">
        <v>653.07000000000005</v>
      </c>
      <c r="AY7" s="24">
        <v>289.02999999999997</v>
      </c>
      <c r="AZ7" s="24">
        <v>81.33</v>
      </c>
      <c r="BA7" s="24">
        <v>80.81</v>
      </c>
      <c r="BB7" s="24">
        <v>68.17</v>
      </c>
      <c r="BC7" s="24">
        <v>55.6</v>
      </c>
      <c r="BD7" s="24">
        <v>59.4</v>
      </c>
      <c r="BE7" s="24">
        <v>71.39</v>
      </c>
      <c r="BF7" s="24">
        <v>250.03</v>
      </c>
      <c r="BG7" s="24">
        <v>222.06</v>
      </c>
      <c r="BH7" s="24">
        <v>207.29</v>
      </c>
      <c r="BI7" s="24">
        <v>176.72</v>
      </c>
      <c r="BJ7" s="24">
        <v>186.25</v>
      </c>
      <c r="BK7" s="24">
        <v>799.11</v>
      </c>
      <c r="BL7" s="24">
        <v>768.62</v>
      </c>
      <c r="BM7" s="24">
        <v>789.44</v>
      </c>
      <c r="BN7" s="24">
        <v>789.08</v>
      </c>
      <c r="BO7" s="24">
        <v>747.84</v>
      </c>
      <c r="BP7" s="24">
        <v>669.11</v>
      </c>
      <c r="BQ7" s="24">
        <v>105.28</v>
      </c>
      <c r="BR7" s="24">
        <v>111.08</v>
      </c>
      <c r="BS7" s="24">
        <v>110.96</v>
      </c>
      <c r="BT7" s="24">
        <v>71.930000000000007</v>
      </c>
      <c r="BU7" s="24">
        <v>69.849999999999994</v>
      </c>
      <c r="BV7" s="24">
        <v>87.69</v>
      </c>
      <c r="BW7" s="24">
        <v>88.06</v>
      </c>
      <c r="BX7" s="24">
        <v>87.29</v>
      </c>
      <c r="BY7" s="24">
        <v>88.25</v>
      </c>
      <c r="BZ7" s="24">
        <v>90.17</v>
      </c>
      <c r="CA7" s="24">
        <v>99.73</v>
      </c>
      <c r="CB7" s="24">
        <v>122.82</v>
      </c>
      <c r="CC7" s="24">
        <v>116.73</v>
      </c>
      <c r="CD7" s="24">
        <v>114.45</v>
      </c>
      <c r="CE7" s="24">
        <v>177.14</v>
      </c>
      <c r="CF7" s="24">
        <v>182.33</v>
      </c>
      <c r="CG7" s="24">
        <v>180.07</v>
      </c>
      <c r="CH7" s="24">
        <v>179.32</v>
      </c>
      <c r="CI7" s="24">
        <v>176.67</v>
      </c>
      <c r="CJ7" s="24">
        <v>176.37</v>
      </c>
      <c r="CK7" s="24">
        <v>173.17</v>
      </c>
      <c r="CL7" s="24">
        <v>134.97999999999999</v>
      </c>
      <c r="CM7" s="24" t="s">
        <v>101</v>
      </c>
      <c r="CN7" s="24" t="s">
        <v>101</v>
      </c>
      <c r="CO7" s="24" t="s">
        <v>101</v>
      </c>
      <c r="CP7" s="24" t="s">
        <v>101</v>
      </c>
      <c r="CQ7" s="24" t="s">
        <v>101</v>
      </c>
      <c r="CR7" s="24">
        <v>58.4</v>
      </c>
      <c r="CS7" s="24">
        <v>58</v>
      </c>
      <c r="CT7" s="24">
        <v>57.42</v>
      </c>
      <c r="CU7" s="24">
        <v>56.72</v>
      </c>
      <c r="CV7" s="24">
        <v>56.43</v>
      </c>
      <c r="CW7" s="24">
        <v>59.99</v>
      </c>
      <c r="CX7" s="24">
        <v>97.23</v>
      </c>
      <c r="CY7" s="24">
        <v>97.45</v>
      </c>
      <c r="CZ7" s="24">
        <v>97.45</v>
      </c>
      <c r="DA7" s="24">
        <v>97.43</v>
      </c>
      <c r="DB7" s="24">
        <v>97.4</v>
      </c>
      <c r="DC7" s="24">
        <v>89.68</v>
      </c>
      <c r="DD7" s="24">
        <v>89.79</v>
      </c>
      <c r="DE7" s="24">
        <v>90.42</v>
      </c>
      <c r="DF7" s="24">
        <v>90.72</v>
      </c>
      <c r="DG7" s="24">
        <v>91.07</v>
      </c>
      <c r="DH7" s="24">
        <v>95.72</v>
      </c>
      <c r="DI7" s="24">
        <v>16.82</v>
      </c>
      <c r="DJ7" s="24">
        <v>17.75</v>
      </c>
      <c r="DK7" s="24">
        <v>20.81</v>
      </c>
      <c r="DL7" s="24">
        <v>24</v>
      </c>
      <c r="DM7" s="24">
        <v>27.15</v>
      </c>
      <c r="DN7" s="24">
        <v>29.5</v>
      </c>
      <c r="DO7" s="24">
        <v>30.6</v>
      </c>
      <c r="DP7" s="24">
        <v>29.23</v>
      </c>
      <c r="DQ7" s="24">
        <v>20.78</v>
      </c>
      <c r="DR7" s="24">
        <v>23.54</v>
      </c>
      <c r="DS7" s="24">
        <v>38.17</v>
      </c>
      <c r="DT7" s="24">
        <v>0</v>
      </c>
      <c r="DU7" s="24">
        <v>0</v>
      </c>
      <c r="DV7" s="24">
        <v>0</v>
      </c>
      <c r="DW7" s="24">
        <v>0</v>
      </c>
      <c r="DX7" s="24">
        <v>0</v>
      </c>
      <c r="DY7" s="24">
        <v>1.92</v>
      </c>
      <c r="DZ7" s="24">
        <v>1.83</v>
      </c>
      <c r="EA7" s="24">
        <v>1.37</v>
      </c>
      <c r="EB7" s="24">
        <v>1.34</v>
      </c>
      <c r="EC7" s="24">
        <v>1.5</v>
      </c>
      <c r="ED7" s="24">
        <v>6.54</v>
      </c>
      <c r="EE7" s="24">
        <v>0</v>
      </c>
      <c r="EF7" s="24">
        <v>0</v>
      </c>
      <c r="EG7" s="24">
        <v>0</v>
      </c>
      <c r="EH7" s="24">
        <v>0</v>
      </c>
      <c r="EI7" s="24">
        <v>0</v>
      </c>
      <c r="EJ7" s="24">
        <v>0.23</v>
      </c>
      <c r="EK7" s="24">
        <v>0.21</v>
      </c>
      <c r="EL7" s="24">
        <v>0.17</v>
      </c>
      <c r="EM7" s="24">
        <v>0.15</v>
      </c>
      <c r="EN7" s="24">
        <v>0.15</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107</v>
      </c>
    </row>
    <row r="12" spans="1:148" x14ac:dyDescent="0.2">
      <c r="B12">
        <v>1</v>
      </c>
      <c r="C12">
        <v>1</v>
      </c>
      <c r="D12">
        <v>1</v>
      </c>
      <c r="E12">
        <v>2</v>
      </c>
      <c r="F12">
        <v>3</v>
      </c>
      <c r="G12" t="s">
        <v>108</v>
      </c>
    </row>
    <row r="13" spans="1:148" x14ac:dyDescent="0.2">
      <c r="B13" t="s">
        <v>109</v>
      </c>
      <c r="C13" t="s">
        <v>109</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2023-02-01T04:33:01Z</cp:lastPrinted>
  <dcterms:created xsi:type="dcterms:W3CDTF">2023-01-12T23:29:01Z</dcterms:created>
  <dcterms:modified xsi:type="dcterms:W3CDTF">2023-02-01T04:33:03Z</dcterms:modified>
  <cp:category/>
</cp:coreProperties>
</file>