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Fl002\共有\0520総務部財政課\02 財政係\R04財政係電子ファイル\E01財務（財政）\E0101(財政調査報告）\003地方公営企業関係調査\20230110_公営企業に係る経営比較分析表（令和３年度決算）の分析等について（依頼）\10市→県\"/>
    </mc:Choice>
  </mc:AlternateContent>
  <xr:revisionPtr revIDLastSave="0" documentId="13_ncr:1_{94AE7450-B953-49F9-B8E8-445DB8314AD9}" xr6:coauthVersionLast="36" xr6:coauthVersionMax="36" xr10:uidLastSave="{00000000-0000-0000-0000-000000000000}"/>
  <workbookProtection workbookAlgorithmName="SHA-512" workbookHashValue="qYrxxCnKUaRqw5NBJsNtmmX9VQE3/hLshbLPnAwje7J8oB1JxBMxmhDbt4HGkO4+CjD3nIK6N/JYz7EN7QcK3Q==" workbookSaltValue="xZv8FZzgAR3i57LnXjL+x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I10" i="4" s="1"/>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B10" i="4"/>
  <c r="BB8" i="4"/>
  <c r="AT8" i="4"/>
  <c r="AD8" i="4"/>
  <c r="W8" i="4"/>
  <c r="P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<sst xmlns="http://schemas.openxmlformats.org/spreadsheetml/2006/main" count="228" uniqueCount="115">
  <si>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</si>
  <si>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</si>
  <si>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</si>
  <si>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</si>
  <si>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</si>
  <si>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</si>
  <si>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</si>
  <si>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</si>
  <si>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</si>
  <si>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</si>
  <si>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</si>
  <si>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</si>
  <si>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</si>
  <si>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</si>
  <si>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</si>
  <si>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</si>
  <si>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</si>
  <si>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</si>
  <si>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</si>
  <si>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</si>
  <si>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</si>
  <si>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</si>
  <si>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</si>
  <si>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</si>
  <si>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</si>
  <si>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</si>
  <si>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</si>
  <si>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</si>
  <si>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</si>
  <si>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</si>
  <si>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</si>
  <si>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</si>
  <si>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</si>
  <si>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</si>
  <si>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</si>
  <si>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</si>
  <si>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</si>
  <si>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</si>
  <si>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</si>
  <si>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</si>
  <si>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</si>
  <si>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</si>
  <si>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</si>
  <si>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</si>
  <si>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</si>
  <si>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</si>
  <si>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</si>
  <si>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</si>
  <si>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</si>
  <si>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</si>
  <si>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</si>
  <si>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</si>
  <si>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</si>
  <si>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</si>
  <si>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</si>
  <si>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</si>
  <si>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</si>
  <si>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</si>
  <si>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</si>
  <si>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</si>
  <si>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</si>
  <si>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</si>
  <si>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</si>
  <si>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</si>
  <si>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</si>
  <si>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</si>
  <si>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</si>
  <si>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</si>
  <si>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</si>
  <si>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</si>
  <si>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</si>
  <si>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</si>
  <si>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</si>
  <si>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</si>
  <si>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</si>
  <si>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</si>
  <si>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</si>
  <si>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</si>
  <si>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</si>
  <si>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</si>
  <si>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</si>
  <si>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</si>
  <si>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</si>
  <si>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</si>
  <si>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</si>
  <si>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</si>
  <si>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</si>
  <si>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</si>
  <si>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</si>
  <si>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</si>
  <si>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</si>
  <si>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</si>
  <si>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</si>
  <si>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山武市</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</si>
  <si>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</si>
  <si>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</si>
  <si>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</si>
  <si>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</si>
  <si>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</si>
  <si>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</si>
  <si>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</si>
  <si>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</si>
  <si>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</si>
  <si>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</si>
  <si>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</si>
  <si>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</si>
  <si>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</si>
  <si>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</si>
  <si>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</si>
  <si>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</si>
  <si>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</si>
  <si>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</si>
  <si>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常収支比率は類似団体平均は上回るものの料金回収率は類似団体と比較しても低く、高料金対策として、一般会計からの繰入金及び市町村水道総合対策事業補助金等、給水収益以外の収入で賄われているのが現状である。
　企業債残高対給水収益比率は類似団体と比較してかなり高い状況である。原因は、供用開始から日が浅く、創設時に発行した企業債の残高が多いためである。
　流動比率は類似団体に比べて高い水準を推移しており、流動負債に対する支払能力は健全である。
　料金回収率が低い原因は、普及率が低いため有収水量が少なく、給水原価が類似団体と比較しても極端に高いためである。
　給水原価が類似団体と比較して高い要因としては、前述のとおり普及率が低く、これに起因して有収水量が少ないことと、経常費用に係る減価償却費の割合が高いことである。その結果、給水原価が高い水準となっているが、今後施設整備に係る減価償却費の減少による費用の削減が見込まれるため、僅かではあるが徐々に低くなるであろうと推測される。
　創設期の事業が終了し、平成20年度以降企業債を発行していないため、企業債残高対給水収益比率は当面の間、減少傾向が続くものと推測される。
　施設利用率は類似団体よりも高く、有収率は全国平均を上回っている状況である。</t>
    <rPh sb="1" eb="3">
      <t>ケイジョウ</t>
    </rPh>
    <rPh sb="3" eb="5">
      <t>シュウシ</t>
    </rPh>
    <rPh sb="5" eb="7">
      <t>ヒリツ</t>
    </rPh>
    <rPh sb="8" eb="10">
      <t>ルイジ</t>
    </rPh>
    <rPh sb="10" eb="12">
      <t>ダンタイ</t>
    </rPh>
    <rPh sb="12" eb="14">
      <t>ヘイキン</t>
    </rPh>
    <rPh sb="15" eb="17">
      <t>ウワマワ</t>
    </rPh>
    <rPh sb="21" eb="23">
      <t>リョウキン</t>
    </rPh>
    <rPh sb="23" eb="25">
      <t>カイシュウ</t>
    </rPh>
    <rPh sb="25" eb="26">
      <t>リツ</t>
    </rPh>
    <rPh sb="27" eb="29">
      <t>ルイジ</t>
    </rPh>
    <rPh sb="29" eb="31">
      <t>ダンタイ</t>
    </rPh>
    <rPh sb="32" eb="34">
      <t>ヒカク</t>
    </rPh>
    <rPh sb="37" eb="38">
      <t>ヒク</t>
    </rPh>
    <rPh sb="77" eb="79">
      <t>キュウスイ</t>
    </rPh>
    <rPh sb="79" eb="81">
      <t>シュウエキ</t>
    </rPh>
    <rPh sb="81" eb="83">
      <t>イガイ</t>
    </rPh>
    <rPh sb="84" eb="86">
      <t>シュウニュウ</t>
    </rPh>
    <rPh sb="87" eb="88">
      <t>マカナ</t>
    </rPh>
    <rPh sb="95" eb="97">
      <t>ゲンジョウ</t>
    </rPh>
    <rPh sb="176" eb="180">
      <t>リュウドウヒリツ</t>
    </rPh>
    <rPh sb="181" eb="185">
      <t>ルイジダンタイ</t>
    </rPh>
    <rPh sb="186" eb="187">
      <t>クラ</t>
    </rPh>
    <rPh sb="189" eb="190">
      <t>タカ</t>
    </rPh>
    <rPh sb="191" eb="193">
      <t>スイジュン</t>
    </rPh>
    <rPh sb="222" eb="224">
      <t>リョウキン</t>
    </rPh>
    <rPh sb="224" eb="226">
      <t>カイシュウ</t>
    </rPh>
    <rPh sb="226" eb="227">
      <t>リツ</t>
    </rPh>
    <rPh sb="228" eb="229">
      <t>ヒク</t>
    </rPh>
    <rPh sb="230" eb="232">
      <t>ゲンイン</t>
    </rPh>
    <rPh sb="234" eb="236">
      <t>フキュウ</t>
    </rPh>
    <rPh sb="236" eb="237">
      <t>リツ</t>
    </rPh>
    <rPh sb="238" eb="239">
      <t>ヒク</t>
    </rPh>
    <rPh sb="242" eb="243">
      <t>ア</t>
    </rPh>
    <rPh sb="243" eb="244">
      <t>シュウ</t>
    </rPh>
    <rPh sb="244" eb="246">
      <t>スイリョウ</t>
    </rPh>
    <rPh sb="247" eb="248">
      <t>スク</t>
    </rPh>
    <rPh sb="251" eb="253">
      <t>キュウスイ</t>
    </rPh>
    <rPh sb="253" eb="255">
      <t>ゲンカ</t>
    </rPh>
    <rPh sb="256" eb="258">
      <t>ルイジ</t>
    </rPh>
    <rPh sb="258" eb="260">
      <t>ダンタイ</t>
    </rPh>
    <rPh sb="261" eb="263">
      <t>ヒカク</t>
    </rPh>
    <rPh sb="266" eb="268">
      <t>キョクタン</t>
    </rPh>
    <rPh sb="269" eb="270">
      <t>タカ</t>
    </rPh>
    <rPh sb="441" eb="444">
      <t>ソウセツキ</t>
    </rPh>
    <rPh sb="445" eb="447">
      <t>ジギョウ</t>
    </rPh>
    <rPh sb="448" eb="450">
      <t>シュウリョウ</t>
    </rPh>
    <rPh sb="452" eb="454">
      <t>ヘイセイ</t>
    </rPh>
    <rPh sb="456" eb="458">
      <t>ネンド</t>
    </rPh>
    <rPh sb="458" eb="460">
      <t>イコウ</t>
    </rPh>
    <rPh sb="460" eb="462">
      <t>キギョウ</t>
    </rPh>
    <rPh sb="462" eb="463">
      <t>サイ</t>
    </rPh>
    <rPh sb="464" eb="466">
      <t>ハッコウ</t>
    </rPh>
    <rPh sb="487" eb="489">
      <t>トウメン</t>
    </rPh>
    <rPh sb="490" eb="491">
      <t>アイダ</t>
    </rPh>
    <rPh sb="492" eb="494">
      <t>ゲンショウ</t>
    </rPh>
    <rPh sb="494" eb="496">
      <t>ケイコウ</t>
    </rPh>
    <rPh sb="497" eb="498">
      <t>ツヅ</t>
    </rPh>
    <rPh sb="502" eb="504">
      <t>スイソク</t>
    </rPh>
    <rPh sb="510" eb="512">
      <t>シセツ</t>
    </rPh>
    <rPh sb="512" eb="515">
      <t>リヨウリツ</t>
    </rPh>
    <rPh sb="516" eb="518">
      <t>ルイジ</t>
    </rPh>
    <rPh sb="518" eb="520">
      <t>ダンタイ</t>
    </rPh>
    <rPh sb="523" eb="524">
      <t>タカ</t>
    </rPh>
    <rPh sb="526" eb="527">
      <t>ア</t>
    </rPh>
    <rPh sb="527" eb="528">
      <t>シュウ</t>
    </rPh>
    <rPh sb="528" eb="529">
      <t>リツ</t>
    </rPh>
    <rPh sb="530" eb="532">
      <t>ゼンコク</t>
    </rPh>
    <rPh sb="532" eb="534">
      <t>ヘイキン</t>
    </rPh>
    <rPh sb="535" eb="537">
      <t>ウワマワ</t>
    </rPh>
    <rPh sb="541" eb="543">
      <t>ジョウキョウ</t>
    </rPh>
    <phoneticPr fontId="4"/>
  </si>
  <si>
    <t>　有形固定資産減価償却率は、類似団体と比較するとほぼ同値となっている。
　比較的新しい施設ではあるが、電気設備等は、法定耐用年数を超えたものが多く、今後、計画的･効率的な更新に取り組んでいく必要がある。
　また、管路については供用開始が平成13年と比較的新しいため法定耐用年数を超えたものが無く、管路経年化率は0％である。
　</t>
    <rPh sb="1" eb="2">
      <t>ア</t>
    </rPh>
    <rPh sb="2" eb="3">
      <t>カタチ</t>
    </rPh>
    <rPh sb="3" eb="5">
      <t>コテイ</t>
    </rPh>
    <rPh sb="5" eb="7">
      <t>シサン</t>
    </rPh>
    <rPh sb="7" eb="9">
      <t>ゲンカ</t>
    </rPh>
    <rPh sb="9" eb="11">
      <t>ショウキャク</t>
    </rPh>
    <rPh sb="11" eb="12">
      <t>リツ</t>
    </rPh>
    <rPh sb="39" eb="41">
      <t>シセツ</t>
    </rPh>
    <rPh sb="47" eb="49">
      <t>デンキ</t>
    </rPh>
    <rPh sb="49" eb="51">
      <t>セツビ</t>
    </rPh>
    <rPh sb="51" eb="52">
      <t>トウ</t>
    </rPh>
    <rPh sb="54" eb="56">
      <t>ホウテイ</t>
    </rPh>
    <rPh sb="56" eb="58">
      <t>タイヨウ</t>
    </rPh>
    <rPh sb="58" eb="60">
      <t>ネンスウ</t>
    </rPh>
    <rPh sb="61" eb="62">
      <t>コ</t>
    </rPh>
    <rPh sb="67" eb="68">
      <t>オオ</t>
    </rPh>
    <rPh sb="71" eb="72">
      <t>オオ</t>
    </rPh>
    <rPh sb="73" eb="76">
      <t>ケイカクテキ</t>
    </rPh>
    <rPh sb="77" eb="80">
      <t>コウリツテキ</t>
    </rPh>
    <rPh sb="81" eb="83">
      <t>コウシン</t>
    </rPh>
    <rPh sb="84" eb="85">
      <t>ト</t>
    </rPh>
    <rPh sb="86" eb="87">
      <t>ク</t>
    </rPh>
    <rPh sb="91" eb="93">
      <t>ヒツヨウ</t>
    </rPh>
    <rPh sb="102" eb="104">
      <t>カンロ</t>
    </rPh>
    <rPh sb="109" eb="111">
      <t>キョウヨウ</t>
    </rPh>
    <rPh sb="111" eb="113">
      <t>カイシ</t>
    </rPh>
    <rPh sb="114" eb="116">
      <t>ヘイセイ</t>
    </rPh>
    <rPh sb="118" eb="119">
      <t>ネン</t>
    </rPh>
    <rPh sb="120" eb="123">
      <t>ヒカクテキ</t>
    </rPh>
    <rPh sb="123" eb="124">
      <t>アタラ</t>
    </rPh>
    <rPh sb="128" eb="130">
      <t>ホウテイ</t>
    </rPh>
    <rPh sb="130" eb="132">
      <t>タイヨウ</t>
    </rPh>
    <rPh sb="132" eb="134">
      <t>ネンスウ</t>
    </rPh>
    <rPh sb="135" eb="136">
      <t>コ</t>
    </rPh>
    <rPh sb="141" eb="142">
      <t>ナ</t>
    </rPh>
    <rPh sb="144" eb="146">
      <t>カンロ</t>
    </rPh>
    <rPh sb="146" eb="149">
      <t>ケイネンカ</t>
    </rPh>
    <rPh sb="149" eb="150">
      <t>リツ</t>
    </rPh>
    <phoneticPr fontId="4"/>
  </si>
  <si>
    <t>　経営面では、供用開始から日が浅いことから、今後も普及率、有収水量は増加を見込んでいるものの、施設等が更新期を迎えてくるため、更新需要が見込まれる。
　今後、安定的な事業運営を行っていくためには、未加入世帯への普及促進による普及率の向上や維持管理費の削減といった経営改善が必要である。</t>
    <rPh sb="1" eb="3">
      <t>ケイエイ</t>
    </rPh>
    <rPh sb="3" eb="4">
      <t>メン</t>
    </rPh>
    <rPh sb="7" eb="9">
      <t>キョウヨウ</t>
    </rPh>
    <rPh sb="9" eb="11">
      <t>カイシ</t>
    </rPh>
    <rPh sb="13" eb="14">
      <t>ヒ</t>
    </rPh>
    <rPh sb="15" eb="16">
      <t>アサ</t>
    </rPh>
    <rPh sb="22" eb="24">
      <t>コンゴ</t>
    </rPh>
    <rPh sb="25" eb="27">
      <t>フキュウ</t>
    </rPh>
    <rPh sb="27" eb="28">
      <t>リツ</t>
    </rPh>
    <rPh sb="29" eb="30">
      <t>ア</t>
    </rPh>
    <rPh sb="30" eb="31">
      <t>シュウ</t>
    </rPh>
    <rPh sb="31" eb="33">
      <t>スイリョウ</t>
    </rPh>
    <rPh sb="34" eb="36">
      <t>ゾウカ</t>
    </rPh>
    <rPh sb="37" eb="39">
      <t>ミコ</t>
    </rPh>
    <rPh sb="47" eb="49">
      <t>シセツ</t>
    </rPh>
    <rPh sb="49" eb="50">
      <t>トウ</t>
    </rPh>
    <rPh sb="51" eb="53">
      <t>コウシン</t>
    </rPh>
    <rPh sb="53" eb="54">
      <t>キ</t>
    </rPh>
    <rPh sb="55" eb="56">
      <t>ムカ</t>
    </rPh>
    <rPh sb="63" eb="65">
      <t>コウシン</t>
    </rPh>
    <rPh sb="65" eb="67">
      <t>ジュヨウ</t>
    </rPh>
    <rPh sb="68" eb="70">
      <t>ミコ</t>
    </rPh>
    <rPh sb="76" eb="78">
      <t>コンゴ</t>
    </rPh>
    <rPh sb="79" eb="82">
      <t>アンテイテキ</t>
    </rPh>
    <rPh sb="83" eb="85">
      <t>ジギョウ</t>
    </rPh>
    <rPh sb="85" eb="87">
      <t>ウンエイ</t>
    </rPh>
    <rPh sb="88" eb="89">
      <t>オコナ</t>
    </rPh>
    <rPh sb="98" eb="101">
      <t>ミカニュウ</t>
    </rPh>
    <rPh sb="101" eb="103">
      <t>セタイ</t>
    </rPh>
    <rPh sb="105" eb="107">
      <t>フキュウ</t>
    </rPh>
    <rPh sb="107" eb="109">
      <t>ソクシン</t>
    </rPh>
    <rPh sb="112" eb="114">
      <t>フキュウ</t>
    </rPh>
    <rPh sb="114" eb="115">
      <t>リツ</t>
    </rPh>
    <rPh sb="116" eb="118">
      <t>コウジョウ</t>
    </rPh>
    <rPh sb="119" eb="121">
      <t>イジ</t>
    </rPh>
    <rPh sb="121" eb="123">
      <t>カンリ</t>
    </rPh>
    <rPh sb="123" eb="124">
      <t>ヒ</t>
    </rPh>
    <rPh sb="125" eb="127">
      <t>サクゲン</t>
    </rPh>
    <rPh sb="131" eb="133">
      <t>ケイエイ</t>
    </rPh>
    <rPh sb="133" eb="135">
      <t>カイゼン</t>
    </rPh>
    <rPh sb="136" eb="13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</si>
</sst>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0.02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3B8-4465-B4AD-28C6AF80DAF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A3B8-4465-B4AD-28C6AF80DAF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50.87</c:v>
                </c:pt>
                <c:pt idx="1">
                  <c:v>51.41</c:v>
                </c:pt>
                <c:pt idx="2">
                  <c:v>51.52</c:v>
                </c:pt>
                <c:pt idx="3">
                  <c:v>52.42</c:v>
                </c:pt>
                <c:pt idx="4">
                  <c:v>52.69</c:v>
                </c:pt>
              </c:numCache>
            </c:numRef>
          </c:val>
          <c:extLst>
            <c:ext xmlns:c16="http://schemas.microsoft.com/office/drawing/2014/chart" uri="{C3380CC4-5D6E-409C-BE32-E72D297353CC}">
              <c16:uniqueId val="{00000000-19F6-4BB0-B329-A566F43CA4E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19F6-4BB0-B329-A566F43CA4E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92.69</c:v>
                </c:pt>
                <c:pt idx="1">
                  <c:v>93.18</c:v>
                </c:pt>
                <c:pt idx="2">
                  <c:v>92.23</c:v>
                </c:pt>
                <c:pt idx="3">
                  <c:v>91.96</c:v>
                </c:pt>
                <c:pt idx="4">
                  <c:v>91.37</c:v>
                </c:pt>
              </c:numCache>
            </c:numRef>
          </c:val>
          <c:extLst>
            <c:ext xmlns:c16="http://schemas.microsoft.com/office/drawing/2014/chart" uri="{C3380CC4-5D6E-409C-BE32-E72D297353CC}">
              <c16:uniqueId val="{00000000-A734-4636-BE41-DA6CDC00DDA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A734-4636-BE41-DA6CDC00DDA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110.89</c:v>
                </c:pt>
                <c:pt idx="1">
                  <c:v>122.77</c:v>
                </c:pt>
                <c:pt idx="2">
                  <c:v>115.52</c:v>
                </c:pt>
                <c:pt idx="3">
                  <c:v>111.83</c:v>
                </c:pt>
                <c:pt idx="4">
                  <c:v>107.96</c:v>
                </c:pt>
              </c:numCache>
            </c:numRef>
          </c:val>
          <c:extLst>
            <c:ext xmlns:c16="http://schemas.microsoft.com/office/drawing/2014/chart" uri="{C3380CC4-5D6E-409C-BE32-E72D297353CC}">
              <c16:uniqueId val="{00000000-AD92-4ECA-9AA2-05E8916FE1B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AD92-4ECA-9AA2-05E8916FE1B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43.42</c:v>
                </c:pt>
                <c:pt idx="1">
                  <c:v>45.2</c:v>
                </c:pt>
                <c:pt idx="2">
                  <c:v>47.33</c:v>
                </c:pt>
                <c:pt idx="3">
                  <c:v>49.28</c:v>
                </c:pt>
                <c:pt idx="4">
                  <c:v>51.23</c:v>
                </c:pt>
              </c:numCache>
            </c:numRef>
          </c:val>
          <c:extLst>
            <c:ext xmlns:c16="http://schemas.microsoft.com/office/drawing/2014/chart" uri="{C3380CC4-5D6E-409C-BE32-E72D297353CC}">
              <c16:uniqueId val="{00000000-D9CE-470F-B0FF-FBC9E653121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D9CE-470F-B0FF-FBC9E653121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DA-4D10-929E-735F73212B6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71DA-4D10-929E-735F73212B6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7A-4EDE-94B6-5F80FF4767D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7D7A-4EDE-94B6-5F80FF4767D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680.35</c:v>
                </c:pt>
                <c:pt idx="1">
                  <c:v>667.46</c:v>
                </c:pt>
                <c:pt idx="2">
                  <c:v>642.30999999999995</c:v>
                </c:pt>
                <c:pt idx="3">
                  <c:v>609.87</c:v>
                </c:pt>
                <c:pt idx="4">
                  <c:v>571.45000000000005</c:v>
                </c:pt>
              </c:numCache>
            </c:numRef>
          </c:val>
          <c:extLst>
            <c:ext xmlns:c16="http://schemas.microsoft.com/office/drawing/2014/chart" uri="{C3380CC4-5D6E-409C-BE32-E72D297353CC}">
              <c16:uniqueId val="{00000000-B3A8-4CA6-82AF-472CF05C182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B3A8-4CA6-82AF-472CF05C182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2224.88</c:v>
                </c:pt>
                <c:pt idx="1">
                  <c:v>2044.49</c:v>
                </c:pt>
                <c:pt idx="2">
                  <c:v>1898.68</c:v>
                </c:pt>
                <c:pt idx="3">
                  <c:v>1725.28</c:v>
                </c:pt>
                <c:pt idx="4">
                  <c:v>1572.24</c:v>
                </c:pt>
              </c:numCache>
            </c:numRef>
          </c:val>
          <c:extLst>
            <c:ext xmlns:c16="http://schemas.microsoft.com/office/drawing/2014/chart" uri="{C3380CC4-5D6E-409C-BE32-E72D297353CC}">
              <c16:uniqueId val="{00000000-5A5B-4291-8FE7-97DD45ABBDC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5A5B-4291-8FE7-97DD45ABBDC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41.26</c:v>
                </c:pt>
                <c:pt idx="1">
                  <c:v>46.49</c:v>
                </c:pt>
                <c:pt idx="2">
                  <c:v>46</c:v>
                </c:pt>
                <c:pt idx="3">
                  <c:v>49.79</c:v>
                </c:pt>
                <c:pt idx="4">
                  <c:v>49.2</c:v>
                </c:pt>
              </c:numCache>
            </c:numRef>
          </c:val>
          <c:extLst>
            <c:ext xmlns:c16="http://schemas.microsoft.com/office/drawing/2014/chart" uri="{C3380CC4-5D6E-409C-BE32-E72D297353CC}">
              <c16:uniqueId val="{00000000-AF92-42BB-A0B8-7312356B508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AF92-42BB-A0B8-7312356B508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522.86</c:v>
                </c:pt>
                <c:pt idx="1">
                  <c:v>463.92</c:v>
                </c:pt>
                <c:pt idx="2">
                  <c:v>470.57</c:v>
                </c:pt>
                <c:pt idx="3">
                  <c:v>434.99</c:v>
                </c:pt>
                <c:pt idx="4">
                  <c:v>440.79</c:v>
                </c:pt>
              </c:numCache>
            </c:numRef>
          </c:val>
          <c:extLst>
            <c:ext xmlns:c16="http://schemas.microsoft.com/office/drawing/2014/chart" uri="{C3380CC4-5D6E-409C-BE32-E72D297353CC}">
              <c16:uniqueId val="{00000000-DE19-4BEF-8CE5-4B5D12E4CDA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DE19-4BEF-8CE5-4B5D12E4CDA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千葉県　山武市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49491</v>
      </c>
      <c r="AM8" s="45"/>
      <c r="AN8" s="45"/>
      <c r="AO8" s="45"/>
      <c r="AP8" s="45"/>
      <c r="AQ8" s="45"/>
      <c r="AR8" s="45"/>
      <c r="AS8" s="45"/>
      <c r="AT8" s="46">
        <f>データ!$S$6</f>
        <v>146.77000000000001</v>
      </c>
      <c r="AU8" s="47"/>
      <c r="AV8" s="47"/>
      <c r="AW8" s="47"/>
      <c r="AX8" s="47"/>
      <c r="AY8" s="47"/>
      <c r="AZ8" s="47"/>
      <c r="BA8" s="47"/>
      <c r="BB8" s="48">
        <f>データ!$T$6</f>
        <v>337.2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64.930000000000007</v>
      </c>
      <c r="J10" s="47"/>
      <c r="K10" s="47"/>
      <c r="L10" s="47"/>
      <c r="M10" s="47"/>
      <c r="N10" s="47"/>
      <c r="O10" s="81"/>
      <c r="P10" s="48">
        <f>データ!$P$6</f>
        <v>15.48</v>
      </c>
      <c r="Q10" s="48"/>
      <c r="R10" s="48"/>
      <c r="S10" s="48"/>
      <c r="T10" s="48"/>
      <c r="U10" s="48"/>
      <c r="V10" s="48"/>
      <c r="W10" s="45">
        <f>データ!$Q$6</f>
        <v>4312</v>
      </c>
      <c r="X10" s="45"/>
      <c r="Y10" s="45"/>
      <c r="Z10" s="45"/>
      <c r="AA10" s="45"/>
      <c r="AB10" s="45"/>
      <c r="AC10" s="45"/>
      <c r="AD10" s="2"/>
      <c r="AE10" s="2"/>
      <c r="AF10" s="2"/>
      <c r="AG10" s="2"/>
      <c r="AH10" s="2"/>
      <c r="AI10" s="2"/>
      <c r="AJ10" s="2"/>
      <c r="AK10" s="2"/>
      <c r="AL10" s="45">
        <f>データ!$U$6</f>
        <v>7620</v>
      </c>
      <c r="AM10" s="45"/>
      <c r="AN10" s="45"/>
      <c r="AO10" s="45"/>
      <c r="AP10" s="45"/>
      <c r="AQ10" s="45"/>
      <c r="AR10" s="45"/>
      <c r="AS10" s="45"/>
      <c r="AT10" s="46">
        <f>データ!$V$6</f>
        <v>34.06</v>
      </c>
      <c r="AU10" s="47"/>
      <c r="AV10" s="47"/>
      <c r="AW10" s="47"/>
      <c r="AX10" s="47"/>
      <c r="AY10" s="47"/>
      <c r="AZ10" s="47"/>
      <c r="BA10" s="47"/>
      <c r="BB10" s="48">
        <f>データ!$W$6</f>
        <v>223.72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9F/5tSnZOI5caKHo8Ch2CORocp9RHeZaPwyXNON/e40s1aPmIHx3r7mk3YeVhaNg+wRQzaRytaWE+jF9+QBhUA==" saltValue="wYozCs11KmwwpuszfKgLf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2021</v>
      </c>
      <c r="C6" s="20">
        <f t="shared" ref="C6:W6" si="3">C7</f>
        <v>122378</v>
      </c>
      <c r="D6" s="20">
        <f t="shared" si="3"/>
        <v>46</v>
      </c>
      <c r="E6" s="20">
        <f t="shared" si="3"/>
        <v>1</v>
      </c>
      <c r="F6" s="20">
        <f t="shared" si="3"/>
        <v>0</v>
      </c>
      <c r="G6" s="20">
        <f t="shared" si="3"/>
        <v>1</v>
      </c>
      <c r="H6" s="20" t="str">
        <f t="shared" si="3"/>
        <v>千葉県　山武市</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64.930000000000007</v>
      </c>
      <c r="P6" s="21">
        <f t="shared" si="3"/>
        <v>15.48</v>
      </c>
      <c r="Q6" s="21">
        <f t="shared" si="3"/>
        <v>4312</v>
      </c>
      <c r="R6" s="21">
        <f t="shared" si="3"/>
        <v>49491</v>
      </c>
      <c r="S6" s="21">
        <f t="shared" si="3"/>
        <v>146.77000000000001</v>
      </c>
      <c r="T6" s="21">
        <f t="shared" si="3"/>
        <v>337.2</v>
      </c>
      <c r="U6" s="21">
        <f t="shared" si="3"/>
        <v>7620</v>
      </c>
      <c r="V6" s="21">
        <f t="shared" si="3"/>
        <v>34.06</v>
      </c>
      <c r="W6" s="21">
        <f t="shared" si="3"/>
        <v>223.72</v>
      </c>
      <c r="X6" s="22">
        <f>IF(X7="",NA(),X7)</f>
        <v>110.89</v>
      </c>
      <c r="Y6" s="22">
        <f t="shared" ref="Y6:AG6" si="4">IF(Y7="",NA(),Y7)</f>
        <v>122.77</v>
      </c>
      <c r="Z6" s="22">
        <f t="shared" si="4"/>
        <v>115.52</v>
      </c>
      <c r="AA6" s="22">
        <f t="shared" si="4"/>
        <v>111.83</v>
      </c>
      <c r="AB6" s="22">
        <f t="shared" si="4"/>
        <v>107.96</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680.35</v>
      </c>
      <c r="AU6" s="22">
        <f t="shared" ref="AU6:BC6" si="6">IF(AU7="",NA(),AU7)</f>
        <v>667.46</v>
      </c>
      <c r="AV6" s="22">
        <f t="shared" si="6"/>
        <v>642.30999999999995</v>
      </c>
      <c r="AW6" s="22">
        <f t="shared" si="6"/>
        <v>609.87</v>
      </c>
      <c r="AX6" s="22">
        <f t="shared" si="6"/>
        <v>571.45000000000005</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2224.88</v>
      </c>
      <c r="BF6" s="22">
        <f t="shared" ref="BF6:BN6" si="7">IF(BF7="",NA(),BF7)</f>
        <v>2044.49</v>
      </c>
      <c r="BG6" s="22">
        <f t="shared" si="7"/>
        <v>1898.68</v>
      </c>
      <c r="BH6" s="22">
        <f t="shared" si="7"/>
        <v>1725.28</v>
      </c>
      <c r="BI6" s="22">
        <f t="shared" si="7"/>
        <v>1572.24</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41.26</v>
      </c>
      <c r="BQ6" s="22">
        <f t="shared" ref="BQ6:BY6" si="8">IF(BQ7="",NA(),BQ7)</f>
        <v>46.49</v>
      </c>
      <c r="BR6" s="22">
        <f t="shared" si="8"/>
        <v>46</v>
      </c>
      <c r="BS6" s="22">
        <f t="shared" si="8"/>
        <v>49.79</v>
      </c>
      <c r="BT6" s="22">
        <f t="shared" si="8"/>
        <v>49.2</v>
      </c>
      <c r="BU6" s="22">
        <f t="shared" si="8"/>
        <v>87.51</v>
      </c>
      <c r="BV6" s="22">
        <f t="shared" si="8"/>
        <v>84.77</v>
      </c>
      <c r="BW6" s="22">
        <f t="shared" si="8"/>
        <v>87.11</v>
      </c>
      <c r="BX6" s="22">
        <f t="shared" si="8"/>
        <v>82.78</v>
      </c>
      <c r="BY6" s="22">
        <f t="shared" si="8"/>
        <v>84.82</v>
      </c>
      <c r="BZ6" s="21" t="str">
        <f>IF(BZ7="","",IF(BZ7="-","【-】","【"&amp;SUBSTITUTE(TEXT(BZ7,"#,##0.00"),"-","△")&amp;"】"))</f>
        <v>【102.35】</v>
      </c>
      <c r="CA6" s="22">
        <f>IF(CA7="",NA(),CA7)</f>
        <v>522.86</v>
      </c>
      <c r="CB6" s="22">
        <f t="shared" ref="CB6:CJ6" si="9">IF(CB7="",NA(),CB7)</f>
        <v>463.92</v>
      </c>
      <c r="CC6" s="22">
        <f t="shared" si="9"/>
        <v>470.57</v>
      </c>
      <c r="CD6" s="22">
        <f t="shared" si="9"/>
        <v>434.99</v>
      </c>
      <c r="CE6" s="22">
        <f t="shared" si="9"/>
        <v>440.79</v>
      </c>
      <c r="CF6" s="22">
        <f t="shared" si="9"/>
        <v>218.42</v>
      </c>
      <c r="CG6" s="22">
        <f t="shared" si="9"/>
        <v>227.27</v>
      </c>
      <c r="CH6" s="22">
        <f t="shared" si="9"/>
        <v>223.98</v>
      </c>
      <c r="CI6" s="22">
        <f t="shared" si="9"/>
        <v>225.09</v>
      </c>
      <c r="CJ6" s="22">
        <f t="shared" si="9"/>
        <v>224.82</v>
      </c>
      <c r="CK6" s="21" t="str">
        <f>IF(CK7="","",IF(CK7="-","【-】","【"&amp;SUBSTITUTE(TEXT(CK7,"#,##0.00"),"-","△")&amp;"】"))</f>
        <v>【167.74】</v>
      </c>
      <c r="CL6" s="22">
        <f>IF(CL7="",NA(),CL7)</f>
        <v>50.87</v>
      </c>
      <c r="CM6" s="22">
        <f t="shared" ref="CM6:CU6" si="10">IF(CM7="",NA(),CM7)</f>
        <v>51.41</v>
      </c>
      <c r="CN6" s="22">
        <f t="shared" si="10"/>
        <v>51.52</v>
      </c>
      <c r="CO6" s="22">
        <f t="shared" si="10"/>
        <v>52.42</v>
      </c>
      <c r="CP6" s="22">
        <f t="shared" si="10"/>
        <v>52.69</v>
      </c>
      <c r="CQ6" s="22">
        <f t="shared" si="10"/>
        <v>50.24</v>
      </c>
      <c r="CR6" s="22">
        <f t="shared" si="10"/>
        <v>50.29</v>
      </c>
      <c r="CS6" s="22">
        <f t="shared" si="10"/>
        <v>49.64</v>
      </c>
      <c r="CT6" s="22">
        <f t="shared" si="10"/>
        <v>49.38</v>
      </c>
      <c r="CU6" s="22">
        <f t="shared" si="10"/>
        <v>50.09</v>
      </c>
      <c r="CV6" s="21" t="str">
        <f>IF(CV7="","",IF(CV7="-","【-】","【"&amp;SUBSTITUTE(TEXT(CV7,"#,##0.00"),"-","△")&amp;"】"))</f>
        <v>【60.29】</v>
      </c>
      <c r="CW6" s="22">
        <f>IF(CW7="",NA(),CW7)</f>
        <v>92.69</v>
      </c>
      <c r="CX6" s="22">
        <f t="shared" ref="CX6:DF6" si="11">IF(CX7="",NA(),CX7)</f>
        <v>93.18</v>
      </c>
      <c r="CY6" s="22">
        <f t="shared" si="11"/>
        <v>92.23</v>
      </c>
      <c r="CZ6" s="22">
        <f t="shared" si="11"/>
        <v>91.96</v>
      </c>
      <c r="DA6" s="22">
        <f t="shared" si="11"/>
        <v>91.37</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43.42</v>
      </c>
      <c r="DI6" s="22">
        <f t="shared" ref="DI6:DQ6" si="12">IF(DI7="",NA(),DI7)</f>
        <v>45.2</v>
      </c>
      <c r="DJ6" s="22">
        <f t="shared" si="12"/>
        <v>47.33</v>
      </c>
      <c r="DK6" s="22">
        <f t="shared" si="12"/>
        <v>49.28</v>
      </c>
      <c r="DL6" s="22">
        <f t="shared" si="12"/>
        <v>51.23</v>
      </c>
      <c r="DM6" s="22">
        <f t="shared" si="12"/>
        <v>45.14</v>
      </c>
      <c r="DN6" s="22">
        <f t="shared" si="12"/>
        <v>45.85</v>
      </c>
      <c r="DO6" s="22">
        <f t="shared" si="12"/>
        <v>47.31</v>
      </c>
      <c r="DP6" s="22">
        <f t="shared" si="12"/>
        <v>47.5</v>
      </c>
      <c r="DQ6" s="22">
        <f t="shared" si="12"/>
        <v>48.41</v>
      </c>
      <c r="DR6" s="21" t="str">
        <f>IF(DR7="","",IF(DR7="-","【-】","【"&amp;SUBSTITUTE(TEXT(DR7,"#,##0.00"),"-","△")&amp;"】"))</f>
        <v>【50.88】</v>
      </c>
      <c r="DS6" s="21">
        <f>IF(DS7="",NA(),DS7)</f>
        <v>0</v>
      </c>
      <c r="DT6" s="21">
        <f t="shared" ref="DT6:EB6" si="13">IF(DT7="",NA(),DT7)</f>
        <v>0</v>
      </c>
      <c r="DU6" s="21">
        <f t="shared" si="13"/>
        <v>0</v>
      </c>
      <c r="DV6" s="21">
        <f t="shared" si="13"/>
        <v>0</v>
      </c>
      <c r="DW6" s="21">
        <f t="shared" si="13"/>
        <v>0</v>
      </c>
      <c r="DX6" s="22">
        <f t="shared" si="13"/>
        <v>13.58</v>
      </c>
      <c r="DY6" s="22">
        <f t="shared" si="13"/>
        <v>14.13</v>
      </c>
      <c r="DZ6" s="22">
        <f t="shared" si="13"/>
        <v>16.77</v>
      </c>
      <c r="EA6" s="22">
        <f t="shared" si="13"/>
        <v>17.399999999999999</v>
      </c>
      <c r="EB6" s="22">
        <f t="shared" si="13"/>
        <v>18.64</v>
      </c>
      <c r="EC6" s="21" t="str">
        <f>IF(EC7="","",IF(EC7="-","【-】","【"&amp;SUBSTITUTE(TEXT(EC7,"#,##0.00"),"-","△")&amp;"】"))</f>
        <v>【22.30】</v>
      </c>
      <c r="ED6" s="21">
        <f>IF(ED7="",NA(),ED7)</f>
        <v>0</v>
      </c>
      <c r="EE6" s="22">
        <f t="shared" ref="EE6:EM6" si="14">IF(EE7="",NA(),EE7)</f>
        <v>0.02</v>
      </c>
      <c r="EF6" s="21">
        <f t="shared" si="14"/>
        <v>0</v>
      </c>
      <c r="EG6" s="21">
        <f t="shared" si="14"/>
        <v>0</v>
      </c>
      <c r="EH6" s="21">
        <f t="shared" si="14"/>
        <v>0</v>
      </c>
      <c r="EI6" s="22">
        <f t="shared" si="14"/>
        <v>0.44</v>
      </c>
      <c r="EJ6" s="22">
        <f t="shared" si="14"/>
        <v>0.52</v>
      </c>
      <c r="EK6" s="22">
        <f t="shared" si="14"/>
        <v>0.47</v>
      </c>
      <c r="EL6" s="22">
        <f t="shared" si="14"/>
        <v>0.4</v>
      </c>
      <c r="EM6" s="22">
        <f t="shared" si="14"/>
        <v>0.36</v>
      </c>
      <c r="EN6" s="21" t="str">
        <f>IF(EN7="","",IF(EN7="-","【-】","【"&amp;SUBSTITUTE(TEXT(EN7,"#,##0.00"),"-","△")&amp;"】"))</f>
        <v>【0.66】</v>
      </c>
    </row>
    <row r="7" spans="1:144" s="23" customFormat="1">
      <c r="A7" s="15"/>
      <c r="B7" s="24">
        <v>2021</v>
      </c>
      <c r="C7" s="24">
        <v>122378</v>
      </c>
      <c r="D7" s="24">
        <v>46</v>
      </c>
      <c r="E7" s="24">
        <v>1</v>
      </c>
      <c r="F7" s="24">
        <v>0</v>
      </c>
      <c r="G7" s="24">
        <v>1</v>
      </c>
      <c r="H7" s="24" t="s">
        <v>93</v>
      </c>
      <c r="I7" s="24" t="s">
        <v>94</v>
      </c>
      <c r="J7" s="24" t="s">
        <v>95</v>
      </c>
      <c r="K7" s="24" t="s">
        <v>96</v>
      </c>
      <c r="L7" s="24" t="s">
        <v>97</v>
      </c>
      <c r="M7" s="24" t="s">
        <v>98</v>
      </c>
      <c r="N7" s="25" t="s">
        <v>99</v>
      </c>
      <c r="O7" s="25">
        <v>64.930000000000007</v>
      </c>
      <c r="P7" s="25">
        <v>15.48</v>
      </c>
      <c r="Q7" s="25">
        <v>4312</v>
      </c>
      <c r="R7" s="25">
        <v>49491</v>
      </c>
      <c r="S7" s="25">
        <v>146.77000000000001</v>
      </c>
      <c r="T7" s="25">
        <v>337.2</v>
      </c>
      <c r="U7" s="25">
        <v>7620</v>
      </c>
      <c r="V7" s="25">
        <v>34.06</v>
      </c>
      <c r="W7" s="25">
        <v>223.72</v>
      </c>
      <c r="X7" s="25">
        <v>110.89</v>
      </c>
      <c r="Y7" s="25">
        <v>122.77</v>
      </c>
      <c r="Z7" s="25">
        <v>115.52</v>
      </c>
      <c r="AA7" s="25">
        <v>111.83</v>
      </c>
      <c r="AB7" s="25">
        <v>107.96</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680.35</v>
      </c>
      <c r="AU7" s="25">
        <v>667.46</v>
      </c>
      <c r="AV7" s="25">
        <v>642.30999999999995</v>
      </c>
      <c r="AW7" s="25">
        <v>609.87</v>
      </c>
      <c r="AX7" s="25">
        <v>571.45000000000005</v>
      </c>
      <c r="AY7" s="25">
        <v>293.23</v>
      </c>
      <c r="AZ7" s="25">
        <v>300.14</v>
      </c>
      <c r="BA7" s="25">
        <v>301.04000000000002</v>
      </c>
      <c r="BB7" s="25">
        <v>305.08</v>
      </c>
      <c r="BC7" s="25">
        <v>305.33999999999997</v>
      </c>
      <c r="BD7" s="25">
        <v>261.51</v>
      </c>
      <c r="BE7" s="25">
        <v>2224.88</v>
      </c>
      <c r="BF7" s="25">
        <v>2044.49</v>
      </c>
      <c r="BG7" s="25">
        <v>1898.68</v>
      </c>
      <c r="BH7" s="25">
        <v>1725.28</v>
      </c>
      <c r="BI7" s="25">
        <v>1572.24</v>
      </c>
      <c r="BJ7" s="25">
        <v>542.29999999999995</v>
      </c>
      <c r="BK7" s="25">
        <v>566.65</v>
      </c>
      <c r="BL7" s="25">
        <v>551.62</v>
      </c>
      <c r="BM7" s="25">
        <v>585.59</v>
      </c>
      <c r="BN7" s="25">
        <v>561.34</v>
      </c>
      <c r="BO7" s="25">
        <v>265.16000000000003</v>
      </c>
      <c r="BP7" s="25">
        <v>41.26</v>
      </c>
      <c r="BQ7" s="25">
        <v>46.49</v>
      </c>
      <c r="BR7" s="25">
        <v>46</v>
      </c>
      <c r="BS7" s="25">
        <v>49.79</v>
      </c>
      <c r="BT7" s="25">
        <v>49.2</v>
      </c>
      <c r="BU7" s="25">
        <v>87.51</v>
      </c>
      <c r="BV7" s="25">
        <v>84.77</v>
      </c>
      <c r="BW7" s="25">
        <v>87.11</v>
      </c>
      <c r="BX7" s="25">
        <v>82.78</v>
      </c>
      <c r="BY7" s="25">
        <v>84.82</v>
      </c>
      <c r="BZ7" s="25">
        <v>102.35</v>
      </c>
      <c r="CA7" s="25">
        <v>522.86</v>
      </c>
      <c r="CB7" s="25">
        <v>463.92</v>
      </c>
      <c r="CC7" s="25">
        <v>470.57</v>
      </c>
      <c r="CD7" s="25">
        <v>434.99</v>
      </c>
      <c r="CE7" s="25">
        <v>440.79</v>
      </c>
      <c r="CF7" s="25">
        <v>218.42</v>
      </c>
      <c r="CG7" s="25">
        <v>227.27</v>
      </c>
      <c r="CH7" s="25">
        <v>223.98</v>
      </c>
      <c r="CI7" s="25">
        <v>225.09</v>
      </c>
      <c r="CJ7" s="25">
        <v>224.82</v>
      </c>
      <c r="CK7" s="25">
        <v>167.74</v>
      </c>
      <c r="CL7" s="25">
        <v>50.87</v>
      </c>
      <c r="CM7" s="25">
        <v>51.41</v>
      </c>
      <c r="CN7" s="25">
        <v>51.52</v>
      </c>
      <c r="CO7" s="25">
        <v>52.42</v>
      </c>
      <c r="CP7" s="25">
        <v>52.69</v>
      </c>
      <c r="CQ7" s="25">
        <v>50.24</v>
      </c>
      <c r="CR7" s="25">
        <v>50.29</v>
      </c>
      <c r="CS7" s="25">
        <v>49.64</v>
      </c>
      <c r="CT7" s="25">
        <v>49.38</v>
      </c>
      <c r="CU7" s="25">
        <v>50.09</v>
      </c>
      <c r="CV7" s="25">
        <v>60.29</v>
      </c>
      <c r="CW7" s="25">
        <v>92.69</v>
      </c>
      <c r="CX7" s="25">
        <v>93.18</v>
      </c>
      <c r="CY7" s="25">
        <v>92.23</v>
      </c>
      <c r="CZ7" s="25">
        <v>91.96</v>
      </c>
      <c r="DA7" s="25">
        <v>91.37</v>
      </c>
      <c r="DB7" s="25">
        <v>78.650000000000006</v>
      </c>
      <c r="DC7" s="25">
        <v>77.73</v>
      </c>
      <c r="DD7" s="25">
        <v>78.09</v>
      </c>
      <c r="DE7" s="25">
        <v>78.010000000000005</v>
      </c>
      <c r="DF7" s="25">
        <v>77.599999999999994</v>
      </c>
      <c r="DG7" s="25">
        <v>90.12</v>
      </c>
      <c r="DH7" s="25">
        <v>43.42</v>
      </c>
      <c r="DI7" s="25">
        <v>45.2</v>
      </c>
      <c r="DJ7" s="25">
        <v>47.33</v>
      </c>
      <c r="DK7" s="25">
        <v>49.28</v>
      </c>
      <c r="DL7" s="25">
        <v>51.23</v>
      </c>
      <c r="DM7" s="25">
        <v>45.14</v>
      </c>
      <c r="DN7" s="25">
        <v>45.85</v>
      </c>
      <c r="DO7" s="25">
        <v>47.31</v>
      </c>
      <c r="DP7" s="25">
        <v>47.5</v>
      </c>
      <c r="DQ7" s="25">
        <v>48.41</v>
      </c>
      <c r="DR7" s="25">
        <v>50.88</v>
      </c>
      <c r="DS7" s="25">
        <v>0</v>
      </c>
      <c r="DT7" s="25">
        <v>0</v>
      </c>
      <c r="DU7" s="25">
        <v>0</v>
      </c>
      <c r="DV7" s="25">
        <v>0</v>
      </c>
      <c r="DW7" s="25">
        <v>0</v>
      </c>
      <c r="DX7" s="25">
        <v>13.58</v>
      </c>
      <c r="DY7" s="25">
        <v>14.13</v>
      </c>
      <c r="DZ7" s="25">
        <v>16.77</v>
      </c>
      <c r="EA7" s="25">
        <v>17.399999999999999</v>
      </c>
      <c r="EB7" s="25">
        <v>18.64</v>
      </c>
      <c r="EC7" s="25">
        <v>22.3</v>
      </c>
      <c r="ED7" s="25">
        <v>0</v>
      </c>
      <c r="EE7" s="25">
        <v>0.02</v>
      </c>
      <c r="EF7" s="25">
        <v>0</v>
      </c>
      <c r="EG7" s="25">
        <v>0</v>
      </c>
      <c r="EH7" s="25">
        <v>0</v>
      </c>
      <c r="EI7" s="25">
        <v>0.44</v>
      </c>
      <c r="EJ7" s="25">
        <v>0.52</v>
      </c>
      <c r="EK7" s="25">
        <v>0.47</v>
      </c>
      <c r="EL7" s="25">
        <v>0.4</v>
      </c>
      <c r="EM7" s="25">
        <v>0.36</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2022-12-01T00:56:25Z</dcterms:created>
  <dcterms:modified xsi:type="dcterms:W3CDTF">2023-01-17T08:08:55Z</dcterms:modified>
  <cp:category/>
</cp:coreProperties>
</file>