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41-公営企業\★R04\04 経営比較分析表\20230106 経営比較分析表の分析等について（依頼）\07 検収後最終版データ\010 上水道（末端）\"/>
    </mc:Choice>
  </mc:AlternateContent>
  <xr:revisionPtr revIDLastSave="0" documentId="13_ncr:1_{DA56A8BA-FFEF-49E2-9BCC-88B82D3895A2}" xr6:coauthVersionLast="47" xr6:coauthVersionMax="47" xr10:uidLastSave="{00000000-0000-0000-0000-000000000000}"/>
  <workbookProtection workbookAlgorithmName="SHA-512" workbookHashValue="Ulu/Bi6YDQfHIav8nAAS3VmT4OfSGWT+iM7HxABFdLFgv3/QeK3rLjYqk4rszaeoF0IoIaa2qOSJm6rDynYn6A==" workbookSaltValue="8DcMrRQBh4fUCeEvyQqK7A==" workbookSpinCount="100000" lockStructure="1"/>
  <bookViews>
    <workbookView xWindow="28692" yWindow="-108" windowWidth="29016" windowHeight="15696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<sst xmlns="http://schemas.openxmlformats.org/spreadsheetml/2006/main" count="228" uniqueCount="114">
  <si>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</si>
  <si>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</si>
  <si>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</si>
  <si>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</si>
  <si>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</si>
  <si>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</si>
  <si>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</si>
  <si>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</si>
  <si>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</si>
  <si>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</si>
  <si>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</si>
  <si>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</si>
  <si>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</si>
  <si>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</si>
  <si>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</si>
  <si>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</si>
  <si>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</si>
  <si>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</si>
  <si>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</si>
  <si>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</si>
  <si>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</si>
  <si>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</si>
  <si>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</si>
  <si>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</si>
  <si>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</si>
  <si>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</si>
  <si>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</si>
  <si>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</si>
  <si>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</si>
  <si>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</si>
  <si>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</si>
  <si>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</si>
  <si>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</si>
  <si>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</si>
  <si>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</si>
  <si>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</si>
  <si>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</si>
  <si>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</si>
  <si>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</si>
  <si>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</si>
  <si>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</si>
  <si>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</si>
  <si>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</si>
  <si>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</si>
  <si>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</si>
  <si>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</si>
  <si>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</si>
  <si>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</si>
  <si>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</si>
  <si>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</si>
  <si>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</si>
  <si>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</si>
  <si>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</si>
  <si>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</si>
  <si>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</si>
  <si>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</si>
  <si>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</si>
  <si>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</si>
  <si>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</si>
  <si>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</si>
  <si>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</si>
  <si>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</si>
  <si>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</si>
  <si>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</si>
  <si>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</si>
  <si>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</si>
  <si>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</si>
  <si>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</si>
  <si>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</si>
  <si>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</si>
  <si>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</si>
  <si>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</si>
  <si>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</si>
  <si>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</si>
  <si>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</si>
  <si>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</si>
  <si>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</si>
  <si>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</si>
  <si>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</si>
  <si>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</si>
  <si>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</si>
  <si>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</si>
  <si>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</si>
  <si>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</si>
  <si>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</si>
  <si>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</si>
  <si>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</si>
  <si>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</si>
  <si>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</si>
  <si>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</si>
  <si>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</si>
  <si>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</si>
  <si>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</si>
  <si>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白井市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</si>
  <si>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</si>
  <si>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</si>
  <si>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</si>
  <si>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</si>
  <si>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</si>
  <si>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</si>
  <si>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</si>
  <si>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</si>
  <si>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</si>
  <si>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</si>
  <si>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</si>
  <si>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</si>
  <si>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</si>
  <si>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</si>
  <si>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</si>
  <si>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</si>
  <si>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</si>
  <si>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料金回収率は100％に達しておらず、類似団体の平均を下回っておりますが、令和2年度以降は改善傾向にあります。これは、令和2年4月に料金改定を実施したことによるものです。
　経常収支比率は100％を超え、類似団体の平均を上回っています。これは、給水申込納付金や一般会計繰入金等の、主に営業外収益の増によるものです。
　給水原価は、類似団体の平均を上回る傾向にあります。これは、白井市に自己水源が無く、浄水を全量買い上げているためです。令和3年度は、契約水量の増に伴う受水費の増額により、給水原価が上昇しています。
　累積欠損金比率は、0％を保っています。
　企業債残高対給水収益比率は、配水場建設に伴う企業債借入により上昇傾向でしたが、令和2年度に水道料金改定を実施したことから、減少傾向となっており、類似団体の平均を下回っています。
　流動比率は、工事等の未払金が減少したことから、増加傾向にあります。
　施設利用率，有収率は、前年度と比較するといずれも微増となっており、類似団体の平均を大きく上回っていることから、経営の効率性は概ね良好と捉えています。</t>
    <rPh sb="1" eb="3">
      <t>リョウキン</t>
    </rPh>
    <rPh sb="3" eb="5">
      <t>カイシュウ</t>
    </rPh>
    <rPh sb="5" eb="6">
      <t>リツ</t>
    </rPh>
    <rPh sb="12" eb="13">
      <t>タッ</t>
    </rPh>
    <rPh sb="19" eb="21">
      <t>ルイジ</t>
    </rPh>
    <rPh sb="21" eb="23">
      <t>ダンタイ</t>
    </rPh>
    <rPh sb="24" eb="26">
      <t>ヘイキン</t>
    </rPh>
    <rPh sb="27" eb="29">
      <t>シタマワ</t>
    </rPh>
    <rPh sb="37" eb="39">
      <t>レイワ</t>
    </rPh>
    <rPh sb="40" eb="42">
      <t>ネンド</t>
    </rPh>
    <rPh sb="42" eb="44">
      <t>イコウ</t>
    </rPh>
    <rPh sb="45" eb="47">
      <t>カイゼン</t>
    </rPh>
    <rPh sb="47" eb="49">
      <t>ケイコウ</t>
    </rPh>
    <rPh sb="59" eb="61">
      <t>レイワ</t>
    </rPh>
    <rPh sb="62" eb="63">
      <t>ネン</t>
    </rPh>
    <rPh sb="64" eb="65">
      <t>ガツ</t>
    </rPh>
    <rPh sb="66" eb="68">
      <t>リョウキン</t>
    </rPh>
    <rPh sb="68" eb="70">
      <t>カイテイ</t>
    </rPh>
    <rPh sb="71" eb="73">
      <t>ジッシ</t>
    </rPh>
    <rPh sb="87" eb="89">
      <t>ケイジョウ</t>
    </rPh>
    <rPh sb="89" eb="91">
      <t>シュウシ</t>
    </rPh>
    <rPh sb="91" eb="93">
      <t>ヒリツ</t>
    </rPh>
    <rPh sb="99" eb="100">
      <t>コ</t>
    </rPh>
    <rPh sb="102" eb="104">
      <t>ルイジ</t>
    </rPh>
    <rPh sb="104" eb="106">
      <t>ダンタイ</t>
    </rPh>
    <rPh sb="107" eb="109">
      <t>ヘイキン</t>
    </rPh>
    <rPh sb="110" eb="112">
      <t>ウワマワ</t>
    </rPh>
    <rPh sb="122" eb="124">
      <t>キュウスイ</t>
    </rPh>
    <rPh sb="124" eb="126">
      <t>モウシコミ</t>
    </rPh>
    <rPh sb="126" eb="129">
      <t>ノウフキン</t>
    </rPh>
    <rPh sb="130" eb="132">
      <t>イッパン</t>
    </rPh>
    <rPh sb="132" eb="134">
      <t>カイケイ</t>
    </rPh>
    <rPh sb="134" eb="136">
      <t>クリイレ</t>
    </rPh>
    <rPh sb="136" eb="137">
      <t>キン</t>
    </rPh>
    <rPh sb="137" eb="138">
      <t>トウ</t>
    </rPh>
    <rPh sb="140" eb="141">
      <t>オモ</t>
    </rPh>
    <rPh sb="142" eb="145">
      <t>エイギョウガイ</t>
    </rPh>
    <rPh sb="145" eb="147">
      <t>シュウエキ</t>
    </rPh>
    <rPh sb="148" eb="149">
      <t>ゾウ</t>
    </rPh>
    <rPh sb="159" eb="161">
      <t>キュウスイ</t>
    </rPh>
    <rPh sb="161" eb="163">
      <t>ゲンカ</t>
    </rPh>
    <rPh sb="165" eb="167">
      <t>ルイジ</t>
    </rPh>
    <rPh sb="167" eb="169">
      <t>ダンタイ</t>
    </rPh>
    <rPh sb="170" eb="172">
      <t>ヘイキン</t>
    </rPh>
    <rPh sb="173" eb="175">
      <t>ウワマワ</t>
    </rPh>
    <rPh sb="176" eb="178">
      <t>ケイコウ</t>
    </rPh>
    <rPh sb="188" eb="191">
      <t>シロイシ</t>
    </rPh>
    <rPh sb="192" eb="194">
      <t>ジコ</t>
    </rPh>
    <rPh sb="194" eb="196">
      <t>スイゲン</t>
    </rPh>
    <rPh sb="197" eb="198">
      <t>ナ</t>
    </rPh>
    <rPh sb="200" eb="202">
      <t>ジョウスイ</t>
    </rPh>
    <rPh sb="203" eb="205">
      <t>ゼンリョウ</t>
    </rPh>
    <rPh sb="205" eb="206">
      <t>カ</t>
    </rPh>
    <rPh sb="207" eb="208">
      <t>ア</t>
    </rPh>
    <rPh sb="217" eb="219">
      <t>レイワ</t>
    </rPh>
    <rPh sb="220" eb="222">
      <t>ネンド</t>
    </rPh>
    <rPh sb="224" eb="226">
      <t>ケイヤク</t>
    </rPh>
    <rPh sb="226" eb="228">
      <t>スイリョウ</t>
    </rPh>
    <rPh sb="229" eb="230">
      <t>ゾウ</t>
    </rPh>
    <rPh sb="231" eb="232">
      <t>トモナ</t>
    </rPh>
    <rPh sb="233" eb="235">
      <t>ジュスイ</t>
    </rPh>
    <rPh sb="235" eb="236">
      <t>ヒ</t>
    </rPh>
    <rPh sb="237" eb="239">
      <t>ゾウガク</t>
    </rPh>
    <rPh sb="243" eb="245">
      <t>キュウスイ</t>
    </rPh>
    <rPh sb="245" eb="247">
      <t>ゲンカ</t>
    </rPh>
    <rPh sb="248" eb="250">
      <t>ジョウショウ</t>
    </rPh>
    <rPh sb="258" eb="260">
      <t>ルイセキ</t>
    </rPh>
    <rPh sb="260" eb="262">
      <t>ケッソン</t>
    </rPh>
    <rPh sb="262" eb="263">
      <t>キン</t>
    </rPh>
    <rPh sb="263" eb="265">
      <t>ヒリツ</t>
    </rPh>
    <rPh sb="270" eb="271">
      <t>タモ</t>
    </rPh>
    <rPh sb="279" eb="281">
      <t>キギョウ</t>
    </rPh>
    <rPh sb="281" eb="282">
      <t>サイ</t>
    </rPh>
    <rPh sb="282" eb="284">
      <t>ザンダカ</t>
    </rPh>
    <rPh sb="284" eb="285">
      <t>タイ</t>
    </rPh>
    <rPh sb="285" eb="287">
      <t>キュウスイ</t>
    </rPh>
    <rPh sb="287" eb="289">
      <t>シュウエキ</t>
    </rPh>
    <rPh sb="289" eb="291">
      <t>ヒリツ</t>
    </rPh>
    <rPh sb="293" eb="295">
      <t>ハイスイ</t>
    </rPh>
    <rPh sb="295" eb="296">
      <t>ジョウ</t>
    </rPh>
    <rPh sb="296" eb="298">
      <t>ケンセツ</t>
    </rPh>
    <rPh sb="299" eb="300">
      <t>トモナ</t>
    </rPh>
    <rPh sb="301" eb="303">
      <t>キギョウ</t>
    </rPh>
    <rPh sb="303" eb="304">
      <t>サイ</t>
    </rPh>
    <rPh sb="304" eb="306">
      <t>カリイレ</t>
    </rPh>
    <rPh sb="309" eb="311">
      <t>ジョウショウ</t>
    </rPh>
    <rPh sb="311" eb="313">
      <t>ケイコウ</t>
    </rPh>
    <rPh sb="318" eb="320">
      <t>レイワ</t>
    </rPh>
    <rPh sb="321" eb="323">
      <t>ネンド</t>
    </rPh>
    <rPh sb="324" eb="326">
      <t>スイドウ</t>
    </rPh>
    <rPh sb="326" eb="328">
      <t>リョウキン</t>
    </rPh>
    <rPh sb="328" eb="330">
      <t>カイテイ</t>
    </rPh>
    <rPh sb="331" eb="333">
      <t>ジッシ</t>
    </rPh>
    <rPh sb="340" eb="342">
      <t>ゲンショウ</t>
    </rPh>
    <rPh sb="342" eb="344">
      <t>ケイコウ</t>
    </rPh>
    <rPh sb="351" eb="353">
      <t>ルイジ</t>
    </rPh>
    <rPh sb="353" eb="355">
      <t>ダンタイ</t>
    </rPh>
    <rPh sb="356" eb="358">
      <t>ヘイキン</t>
    </rPh>
    <rPh sb="359" eb="361">
      <t>シタマワ</t>
    </rPh>
    <rPh sb="369" eb="371">
      <t>リュウドウ</t>
    </rPh>
    <rPh sb="371" eb="373">
      <t>ヒリツ</t>
    </rPh>
    <rPh sb="375" eb="377">
      <t>コウジ</t>
    </rPh>
    <rPh sb="377" eb="378">
      <t>トウ</t>
    </rPh>
    <rPh sb="379" eb="382">
      <t>ミバライキン</t>
    </rPh>
    <rPh sb="383" eb="385">
      <t>ゲンショウ</t>
    </rPh>
    <rPh sb="392" eb="394">
      <t>ゾウカ</t>
    </rPh>
    <rPh sb="394" eb="396">
      <t>ケイコウ</t>
    </rPh>
    <rPh sb="404" eb="406">
      <t>シセツ</t>
    </rPh>
    <rPh sb="406" eb="408">
      <t>リヨウ</t>
    </rPh>
    <rPh sb="408" eb="409">
      <t>リツ</t>
    </rPh>
    <rPh sb="410" eb="413">
      <t>ユウシュウリツ</t>
    </rPh>
    <rPh sb="415" eb="418">
      <t>ゼンネンド</t>
    </rPh>
    <rPh sb="419" eb="421">
      <t>ヒカク</t>
    </rPh>
    <rPh sb="428" eb="430">
      <t>ビゾウ</t>
    </rPh>
    <rPh sb="437" eb="439">
      <t>ルイジ</t>
    </rPh>
    <rPh sb="439" eb="441">
      <t>ダンタイ</t>
    </rPh>
    <rPh sb="442" eb="444">
      <t>ヘイキン</t>
    </rPh>
    <rPh sb="445" eb="446">
      <t>オオ</t>
    </rPh>
    <rPh sb="448" eb="450">
      <t>ウワマワ</t>
    </rPh>
    <rPh sb="459" eb="461">
      <t>ケイエイ</t>
    </rPh>
    <rPh sb="462" eb="465">
      <t>コウリツセイ</t>
    </rPh>
    <rPh sb="466" eb="467">
      <t>オオム</t>
    </rPh>
    <rPh sb="468" eb="470">
      <t>リョウコウ</t>
    </rPh>
    <rPh sb="471" eb="472">
      <t>トラ</t>
    </rPh>
    <phoneticPr fontId="4"/>
  </si>
  <si>
    <t>　配水管の耐用年数が38年となっており、法定耐用年数を経過した配水管が無いため、管路経年化率・管路更新率の数値は計上されておりません。
　配水管総延長約100kmのうち、30年経過した配水管は27.2％（令和3年度末現在）となっています。
　令和5年度には、法定耐用年数を経過する配水管が現れることから、管路更新計画の策定を進めており、経年状況を考慮しながら、有効で効率的な投資を検討して参ります。
　</t>
    <rPh sb="1" eb="4">
      <t>ハイスイカン</t>
    </rPh>
    <rPh sb="5" eb="7">
      <t>タイヨウ</t>
    </rPh>
    <rPh sb="7" eb="9">
      <t>ネンスウ</t>
    </rPh>
    <rPh sb="12" eb="13">
      <t>ネン</t>
    </rPh>
    <rPh sb="20" eb="22">
      <t>ホウテイ</t>
    </rPh>
    <rPh sb="22" eb="24">
      <t>タイヨウ</t>
    </rPh>
    <rPh sb="24" eb="26">
      <t>ネンスウ</t>
    </rPh>
    <rPh sb="27" eb="29">
      <t>ケイカ</t>
    </rPh>
    <rPh sb="31" eb="34">
      <t>ハイスイカン</t>
    </rPh>
    <rPh sb="35" eb="36">
      <t>ナ</t>
    </rPh>
    <rPh sb="40" eb="42">
      <t>カンロ</t>
    </rPh>
    <rPh sb="42" eb="45">
      <t>ケイネンカ</t>
    </rPh>
    <rPh sb="45" eb="46">
      <t>リツ</t>
    </rPh>
    <rPh sb="47" eb="49">
      <t>カンロ</t>
    </rPh>
    <rPh sb="49" eb="51">
      <t>コウシン</t>
    </rPh>
    <rPh sb="51" eb="52">
      <t>リツ</t>
    </rPh>
    <rPh sb="53" eb="55">
      <t>スウチ</t>
    </rPh>
    <rPh sb="56" eb="58">
      <t>ケイジョウ</t>
    </rPh>
    <rPh sb="69" eb="72">
      <t>ハイスイカン</t>
    </rPh>
    <rPh sb="72" eb="75">
      <t>ソウエンチョウ</t>
    </rPh>
    <rPh sb="75" eb="76">
      <t>ヤク</t>
    </rPh>
    <rPh sb="87" eb="88">
      <t>ネン</t>
    </rPh>
    <rPh sb="88" eb="90">
      <t>ケイカ</t>
    </rPh>
    <rPh sb="92" eb="95">
      <t>ハイスイカン</t>
    </rPh>
    <rPh sb="102" eb="104">
      <t>レイワ</t>
    </rPh>
    <rPh sb="105" eb="108">
      <t>ネンドマツ</t>
    </rPh>
    <rPh sb="108" eb="110">
      <t>ゲンザイ</t>
    </rPh>
    <rPh sb="121" eb="123">
      <t>レイワ</t>
    </rPh>
    <rPh sb="124" eb="126">
      <t>ネンド</t>
    </rPh>
    <rPh sb="129" eb="131">
      <t>ホウテイ</t>
    </rPh>
    <rPh sb="131" eb="133">
      <t>タイヨウ</t>
    </rPh>
    <rPh sb="133" eb="135">
      <t>ネンスウ</t>
    </rPh>
    <rPh sb="136" eb="138">
      <t>ケイカ</t>
    </rPh>
    <rPh sb="140" eb="143">
      <t>ハイスイカン</t>
    </rPh>
    <rPh sb="144" eb="145">
      <t>アラワ</t>
    </rPh>
    <rPh sb="152" eb="154">
      <t>カンロ</t>
    </rPh>
    <rPh sb="154" eb="156">
      <t>コウシン</t>
    </rPh>
    <rPh sb="156" eb="158">
      <t>ケイカク</t>
    </rPh>
    <rPh sb="159" eb="161">
      <t>サクテイ</t>
    </rPh>
    <rPh sb="162" eb="163">
      <t>スス</t>
    </rPh>
    <rPh sb="168" eb="170">
      <t>ケイネン</t>
    </rPh>
    <rPh sb="170" eb="172">
      <t>ジョウキョウ</t>
    </rPh>
    <rPh sb="173" eb="175">
      <t>コウリョ</t>
    </rPh>
    <rPh sb="180" eb="182">
      <t>ユウコウ</t>
    </rPh>
    <rPh sb="183" eb="186">
      <t>コウリツテキ</t>
    </rPh>
    <rPh sb="187" eb="189">
      <t>トウシ</t>
    </rPh>
    <rPh sb="190" eb="192">
      <t>ケントウ</t>
    </rPh>
    <rPh sb="194" eb="195">
      <t>マイ</t>
    </rPh>
    <phoneticPr fontId="4"/>
  </si>
  <si>
    <t>　白井市は、自己水源が無いため浄水を全量買い上げていることから、給水原価が類似団体を大きく上回っています。
　このため、料金回収率は過去5年間100％を下回っており、県や市の補助金等に依存しています。
　経営改善を図るため、令和2年4月1日から水道料金改定（平均改定率15％）を実施しており、料金回収率は100％に満たないものの、改善傾向にあります。
　また、料金改定を踏まえて、今後の見通しや更なる経営健全化に向けた検討を行い、平成28年度に策定した経営戦略を見直し、令和2年度には上下水道事業経営戦略を策定しております。</t>
    <rPh sb="1" eb="4">
      <t>シロイシ</t>
    </rPh>
    <rPh sb="32" eb="34">
      <t>キュウスイ</t>
    </rPh>
    <rPh sb="34" eb="36">
      <t>ゲンカ</t>
    </rPh>
    <rPh sb="37" eb="39">
      <t>ルイジ</t>
    </rPh>
    <rPh sb="39" eb="41">
      <t>ダンタイ</t>
    </rPh>
    <rPh sb="42" eb="43">
      <t>オオ</t>
    </rPh>
    <rPh sb="45" eb="47">
      <t>ウワマワ</t>
    </rPh>
    <rPh sb="60" eb="62">
      <t>リョウキン</t>
    </rPh>
    <rPh sb="62" eb="64">
      <t>カイシュウ</t>
    </rPh>
    <rPh sb="64" eb="65">
      <t>リツ</t>
    </rPh>
    <rPh sb="66" eb="68">
      <t>カコ</t>
    </rPh>
    <rPh sb="69" eb="71">
      <t>ネンカン</t>
    </rPh>
    <rPh sb="76" eb="78">
      <t>シタマワ</t>
    </rPh>
    <rPh sb="83" eb="84">
      <t>ケン</t>
    </rPh>
    <rPh sb="85" eb="86">
      <t>シ</t>
    </rPh>
    <rPh sb="87" eb="90">
      <t>ホジョキン</t>
    </rPh>
    <rPh sb="90" eb="91">
      <t>トウ</t>
    </rPh>
    <rPh sb="92" eb="94">
      <t>イゾン</t>
    </rPh>
    <rPh sb="102" eb="104">
      <t>ケイエイ</t>
    </rPh>
    <rPh sb="104" eb="106">
      <t>カイゼン</t>
    </rPh>
    <rPh sb="107" eb="108">
      <t>ハカ</t>
    </rPh>
    <rPh sb="112" eb="114">
      <t>レイワ</t>
    </rPh>
    <rPh sb="115" eb="116">
      <t>ネン</t>
    </rPh>
    <rPh sb="117" eb="118">
      <t>ガツ</t>
    </rPh>
    <rPh sb="119" eb="120">
      <t>ニチ</t>
    </rPh>
    <rPh sb="122" eb="124">
      <t>スイドウ</t>
    </rPh>
    <rPh sb="124" eb="126">
      <t>リョウキン</t>
    </rPh>
    <rPh sb="126" eb="128">
      <t>カイテイ</t>
    </rPh>
    <rPh sb="129" eb="131">
      <t>ヘイキン</t>
    </rPh>
    <rPh sb="131" eb="133">
      <t>カイテイ</t>
    </rPh>
    <rPh sb="133" eb="134">
      <t>リツ</t>
    </rPh>
    <rPh sb="139" eb="141">
      <t>ジッシ</t>
    </rPh>
    <rPh sb="146" eb="148">
      <t>リョウキン</t>
    </rPh>
    <rPh sb="148" eb="150">
      <t>カイシュウ</t>
    </rPh>
    <rPh sb="150" eb="151">
      <t>リツ</t>
    </rPh>
    <rPh sb="157" eb="158">
      <t>ミ</t>
    </rPh>
    <rPh sb="165" eb="167">
      <t>カイゼン</t>
    </rPh>
    <rPh sb="167" eb="169">
      <t>ケイコウ</t>
    </rPh>
    <rPh sb="180" eb="182">
      <t>リョウキン</t>
    </rPh>
    <rPh sb="182" eb="184">
      <t>カイテイ</t>
    </rPh>
    <rPh sb="185" eb="186">
      <t>フ</t>
    </rPh>
    <rPh sb="190" eb="192">
      <t>コンゴ</t>
    </rPh>
    <rPh sb="193" eb="195">
      <t>ミトオ</t>
    </rPh>
    <rPh sb="197" eb="198">
      <t>サラ</t>
    </rPh>
    <rPh sb="200" eb="202">
      <t>ケイエイ</t>
    </rPh>
    <rPh sb="202" eb="205">
      <t>ケンゼンカ</t>
    </rPh>
    <rPh sb="206" eb="207">
      <t>ム</t>
    </rPh>
    <rPh sb="209" eb="211">
      <t>ケントウ</t>
    </rPh>
    <rPh sb="212" eb="213">
      <t>オコナ</t>
    </rPh>
    <rPh sb="215" eb="217">
      <t>ヘイセイ</t>
    </rPh>
    <rPh sb="219" eb="221">
      <t>ネンド</t>
    </rPh>
    <rPh sb="222" eb="224">
      <t>サクテイ</t>
    </rPh>
    <rPh sb="226" eb="228">
      <t>ケイエイ</t>
    </rPh>
    <rPh sb="228" eb="230">
      <t>センリャク</t>
    </rPh>
    <rPh sb="231" eb="233">
      <t>ミナオ</t>
    </rPh>
    <rPh sb="235" eb="237">
      <t>レイワ</t>
    </rPh>
    <rPh sb="238" eb="240">
      <t>ネンド</t>
    </rPh>
    <rPh sb="242" eb="244">
      <t>ジョウゲ</t>
    </rPh>
    <rPh sb="244" eb="246">
      <t>スイドウ</t>
    </rPh>
    <rPh sb="246" eb="248">
      <t>ジギョウ</t>
    </rPh>
    <rPh sb="248" eb="250">
      <t>ケイエイ</t>
    </rPh>
    <rPh sb="250" eb="252">
      <t>センリャク</t>
    </rPh>
    <rPh sb="253" eb="255">
      <t>サクテイ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</si>
</sst>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14-455F-A267-860E69B54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0.54</c:v>
                </c:pt>
                <c:pt idx="1">
                  <c:v>0.5</c:v>
                </c:pt>
                <c:pt idx="2">
                  <c:v>0.52</c:v>
                </c:pt>
                <c:pt idx="3">
                  <c:v>0.53</c:v>
                </c:pt>
                <c:pt idx="4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14-455F-A267-860E69B54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90.57</c:v>
                </c:pt>
                <c:pt idx="1">
                  <c:v>83.13</c:v>
                </c:pt>
                <c:pt idx="2">
                  <c:v>88.13</c:v>
                </c:pt>
                <c:pt idx="3">
                  <c:v>84.37</c:v>
                </c:pt>
                <c:pt idx="4">
                  <c:v>88.17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65-4F2E-B300-4571841DA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55.63</c:v>
                </c:pt>
                <c:pt idx="1">
                  <c:v>55.03</c:v>
                </c:pt>
                <c:pt idx="2">
                  <c:v>55.14</c:v>
                </c:pt>
                <c:pt idx="3">
                  <c:v>55.89</c:v>
                </c:pt>
                <c:pt idx="4">
                  <c:v>55.72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65-4F2E-B300-4571841DA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97.78</c:v>
                </c:pt>
                <c:pt idx="1">
                  <c:v>96.23</c:v>
                </c:pt>
                <c:pt idx="2">
                  <c:v>97.14</c:v>
                </c:pt>
                <c:pt idx="3">
                  <c:v>98.24</c:v>
                </c:pt>
                <c:pt idx="4">
                  <c:v>98.77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8-4A57-9697-B80998A08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82.04</c:v>
                </c:pt>
                <c:pt idx="1">
                  <c:v>81.900000000000006</c:v>
                </c:pt>
                <c:pt idx="2">
                  <c:v>81.39</c:v>
                </c:pt>
                <c:pt idx="3">
                  <c:v>81.27</c:v>
                </c:pt>
                <c:pt idx="4">
                  <c:v>81.260000000000005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F8-4A57-9697-B80998A08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106.55</c:v>
                </c:pt>
                <c:pt idx="1">
                  <c:v>106.32</c:v>
                </c:pt>
                <c:pt idx="2">
                  <c:v>86.3</c:v>
                </c:pt>
                <c:pt idx="3">
                  <c:v>96.6</c:v>
                </c:pt>
                <c:pt idx="4">
                  <c:v>112.72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0-479F-939F-2CD95FEF4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110.05</c:v>
                </c:pt>
                <c:pt idx="1">
                  <c:v>108.87</c:v>
                </c:pt>
                <c:pt idx="2">
                  <c:v>108.61</c:v>
                </c:pt>
                <c:pt idx="3">
                  <c:v>108.35</c:v>
                </c:pt>
                <c:pt idx="4">
                  <c:v>108.84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E0-479F-939F-2CD95FEF4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40.94</c:v>
                </c:pt>
                <c:pt idx="1">
                  <c:v>30.76</c:v>
                </c:pt>
                <c:pt idx="2">
                  <c:v>31.8</c:v>
                </c:pt>
                <c:pt idx="3">
                  <c:v>32.869999999999997</c:v>
                </c:pt>
                <c:pt idx="4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2-4207-8D1B-B0C740D8B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48.05</c:v>
                </c:pt>
                <c:pt idx="1">
                  <c:v>48.87</c:v>
                </c:pt>
                <c:pt idx="2">
                  <c:v>49.92</c:v>
                </c:pt>
                <c:pt idx="3">
                  <c:v>50.63</c:v>
                </c:pt>
                <c:pt idx="4">
                  <c:v>51.29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12-4207-8D1B-B0C740D8B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2-4216-A7FC-A3D9AC9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13.39</c:v>
                </c:pt>
                <c:pt idx="1">
                  <c:v>14.85</c:v>
                </c:pt>
                <c:pt idx="2">
                  <c:v>16.88</c:v>
                </c:pt>
                <c:pt idx="3">
                  <c:v>18.28</c:v>
                </c:pt>
                <c:pt idx="4">
                  <c:v>19.61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42-4216-A7FC-A3D9AC9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2F-4D20-B8DF-EDCE8CC84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2.64</c:v>
                </c:pt>
                <c:pt idx="1">
                  <c:v>3.16</c:v>
                </c:pt>
                <c:pt idx="2">
                  <c:v>3.59</c:v>
                </c:pt>
                <c:pt idx="3">
                  <c:v>3.98</c:v>
                </c:pt>
                <c:pt idx="4">
                  <c:v>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2F-4D20-B8DF-EDCE8CC84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858.12</c:v>
                </c:pt>
                <c:pt idx="1">
                  <c:v>337.38</c:v>
                </c:pt>
                <c:pt idx="2">
                  <c:v>667.17</c:v>
                </c:pt>
                <c:pt idx="3">
                  <c:v>954.21</c:v>
                </c:pt>
                <c:pt idx="4">
                  <c:v>1261.8800000000001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D-49CE-BE3D-25775B613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359.47</c:v>
                </c:pt>
                <c:pt idx="1">
                  <c:v>369.69</c:v>
                </c:pt>
                <c:pt idx="2">
                  <c:v>379.08</c:v>
                </c:pt>
                <c:pt idx="3">
                  <c:v>367.55</c:v>
                </c:pt>
                <c:pt idx="4">
                  <c:v>378.56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0D-49CE-BE3D-25775B613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247.9</c:v>
                </c:pt>
                <c:pt idx="1">
                  <c:v>293.66000000000003</c:v>
                </c:pt>
                <c:pt idx="2">
                  <c:v>341.36</c:v>
                </c:pt>
                <c:pt idx="3">
                  <c:v>286.85000000000002</c:v>
                </c:pt>
                <c:pt idx="4">
                  <c:v>280.27999999999997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A-4CEC-9931-BA272A967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401.79</c:v>
                </c:pt>
                <c:pt idx="1">
                  <c:v>402.99</c:v>
                </c:pt>
                <c:pt idx="2">
                  <c:v>398.98</c:v>
                </c:pt>
                <c:pt idx="3">
                  <c:v>418.68</c:v>
                </c:pt>
                <c:pt idx="4">
                  <c:v>395.68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CA-4CEC-9931-BA272A967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75.02</c:v>
                </c:pt>
                <c:pt idx="1">
                  <c:v>73.38</c:v>
                </c:pt>
                <c:pt idx="2">
                  <c:v>68.010000000000005</c:v>
                </c:pt>
                <c:pt idx="3">
                  <c:v>80.91</c:v>
                </c:pt>
                <c:pt idx="4">
                  <c:v>79.86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E-479D-9E4B-58104A2E4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100.12</c:v>
                </c:pt>
                <c:pt idx="1">
                  <c:v>98.66</c:v>
                </c:pt>
                <c:pt idx="2">
                  <c:v>98.64</c:v>
                </c:pt>
                <c:pt idx="3">
                  <c:v>94.78</c:v>
                </c:pt>
                <c:pt idx="4">
                  <c:v>97.59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7E-479D-9E4B-58104A2E4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269.57</c:v>
                </c:pt>
                <c:pt idx="1">
                  <c:v>274.88</c:v>
                </c:pt>
                <c:pt idx="2">
                  <c:v>297.07</c:v>
                </c:pt>
                <c:pt idx="3">
                  <c:v>279.93</c:v>
                </c:pt>
                <c:pt idx="4">
                  <c:v>289.83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B-4FA2-986A-EDE245D83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174.97</c:v>
                </c:pt>
                <c:pt idx="1">
                  <c:v>178.59</c:v>
                </c:pt>
                <c:pt idx="2">
                  <c:v>178.92</c:v>
                </c:pt>
                <c:pt idx="3">
                  <c:v>181.3</c:v>
                </c:pt>
                <c:pt idx="4">
                  <c:v>181.71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B-4FA2-986A-EDE245D83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2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2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7" t="str">
        <f>データ!H6</f>
        <v>千葉県　白井市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2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A6</v>
      </c>
      <c r="X8" s="75"/>
      <c r="Y8" s="75"/>
      <c r="Z8" s="75"/>
      <c r="AA8" s="75"/>
      <c r="AB8" s="75"/>
      <c r="AC8" s="75"/>
      <c r="AD8" s="75" t="str">
        <f>データ!$M$6</f>
        <v>非設置</v>
      </c>
      <c r="AE8" s="75"/>
      <c r="AF8" s="75"/>
      <c r="AG8" s="75"/>
      <c r="AH8" s="75"/>
      <c r="AI8" s="75"/>
      <c r="AJ8" s="75"/>
      <c r="AK8" s="2"/>
      <c r="AL8" s="66">
        <f>データ!$R$6</f>
        <v>62726</v>
      </c>
      <c r="AM8" s="66"/>
      <c r="AN8" s="66"/>
      <c r="AO8" s="66"/>
      <c r="AP8" s="66"/>
      <c r="AQ8" s="66"/>
      <c r="AR8" s="66"/>
      <c r="AS8" s="66"/>
      <c r="AT8" s="37">
        <f>データ!$S$6</f>
        <v>35.479999999999997</v>
      </c>
      <c r="AU8" s="38"/>
      <c r="AV8" s="38"/>
      <c r="AW8" s="38"/>
      <c r="AX8" s="38"/>
      <c r="AY8" s="38"/>
      <c r="AZ8" s="38"/>
      <c r="BA8" s="38"/>
      <c r="BB8" s="55">
        <f>データ!$T$6</f>
        <v>1767.93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2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2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77.06</v>
      </c>
      <c r="J10" s="38"/>
      <c r="K10" s="38"/>
      <c r="L10" s="38"/>
      <c r="M10" s="38"/>
      <c r="N10" s="38"/>
      <c r="O10" s="65"/>
      <c r="P10" s="55">
        <f>データ!$P$6</f>
        <v>31.98</v>
      </c>
      <c r="Q10" s="55"/>
      <c r="R10" s="55"/>
      <c r="S10" s="55"/>
      <c r="T10" s="55"/>
      <c r="U10" s="55"/>
      <c r="V10" s="55"/>
      <c r="W10" s="66">
        <f>データ!$Q$6</f>
        <v>2299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19824</v>
      </c>
      <c r="AM10" s="66"/>
      <c r="AN10" s="66"/>
      <c r="AO10" s="66"/>
      <c r="AP10" s="66"/>
      <c r="AQ10" s="66"/>
      <c r="AR10" s="66"/>
      <c r="AS10" s="66"/>
      <c r="AT10" s="37">
        <f>データ!$V$6</f>
        <v>6.03</v>
      </c>
      <c r="AU10" s="38"/>
      <c r="AV10" s="38"/>
      <c r="AW10" s="38"/>
      <c r="AX10" s="38"/>
      <c r="AY10" s="38"/>
      <c r="AZ10" s="38"/>
      <c r="BA10" s="38"/>
      <c r="BB10" s="55">
        <f>データ!$W$6</f>
        <v>3287.56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2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111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112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2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2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113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BnIR1DBWe3pD36MJR9cpZq8T3DLjQL++glPF/zBGNXrHy8zd9hWmRf4A/1gaItdEGHBeTDUqOjPOfoVghS1d5w==" saltValue="KICMo0M78rdGxqGhr9gcwg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2021</v>
      </c>
      <c r="C6" s="20">
        <f t="shared" ref="C6:W6" si="3">C7</f>
        <v>122327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千葉県　白井市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A6</v>
      </c>
      <c r="M6" s="20" t="str">
        <f t="shared" si="3"/>
        <v>非設置</v>
      </c>
      <c r="N6" s="21" t="str">
        <f t="shared" si="3"/>
        <v>-</v>
      </c>
      <c r="O6" s="21">
        <f t="shared" si="3"/>
        <v>77.06</v>
      </c>
      <c r="P6" s="21">
        <f t="shared" si="3"/>
        <v>31.98</v>
      </c>
      <c r="Q6" s="21">
        <f t="shared" si="3"/>
        <v>2299</v>
      </c>
      <c r="R6" s="21">
        <f t="shared" si="3"/>
        <v>62726</v>
      </c>
      <c r="S6" s="21">
        <f t="shared" si="3"/>
        <v>35.479999999999997</v>
      </c>
      <c r="T6" s="21">
        <f t="shared" si="3"/>
        <v>1767.93</v>
      </c>
      <c r="U6" s="21">
        <f t="shared" si="3"/>
        <v>19824</v>
      </c>
      <c r="V6" s="21">
        <f t="shared" si="3"/>
        <v>6.03</v>
      </c>
      <c r="W6" s="21">
        <f t="shared" si="3"/>
        <v>3287.56</v>
      </c>
      <c r="X6" s="22">
        <f>IF(X7="",NA(),X7)</f>
        <v>106.55</v>
      </c>
      <c r="Y6" s="22">
        <f t="shared" ref="Y6:AG6" si="4">IF(Y7="",NA(),Y7)</f>
        <v>106.32</v>
      </c>
      <c r="Z6" s="22">
        <f t="shared" si="4"/>
        <v>86.3</v>
      </c>
      <c r="AA6" s="22">
        <f t="shared" si="4"/>
        <v>96.6</v>
      </c>
      <c r="AB6" s="22">
        <f t="shared" si="4"/>
        <v>112.72</v>
      </c>
      <c r="AC6" s="22">
        <f t="shared" si="4"/>
        <v>110.05</v>
      </c>
      <c r="AD6" s="22">
        <f t="shared" si="4"/>
        <v>108.87</v>
      </c>
      <c r="AE6" s="22">
        <f t="shared" si="4"/>
        <v>108.61</v>
      </c>
      <c r="AF6" s="22">
        <f t="shared" si="4"/>
        <v>108.35</v>
      </c>
      <c r="AG6" s="22">
        <f t="shared" si="4"/>
        <v>108.84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2.64</v>
      </c>
      <c r="AO6" s="22">
        <f t="shared" si="5"/>
        <v>3.16</v>
      </c>
      <c r="AP6" s="22">
        <f t="shared" si="5"/>
        <v>3.59</v>
      </c>
      <c r="AQ6" s="22">
        <f t="shared" si="5"/>
        <v>3.98</v>
      </c>
      <c r="AR6" s="22">
        <f t="shared" si="5"/>
        <v>6.02</v>
      </c>
      <c r="AS6" s="21" t="str">
        <f>IF(AS7="","",IF(AS7="-","【-】","【"&amp;SUBSTITUTE(TEXT(AS7,"#,##0.00"),"-","△")&amp;"】"))</f>
        <v>【1.30】</v>
      </c>
      <c r="AT6" s="22">
        <f>IF(AT7="",NA(),AT7)</f>
        <v>858.12</v>
      </c>
      <c r="AU6" s="22">
        <f t="shared" ref="AU6:BC6" si="6">IF(AU7="",NA(),AU7)</f>
        <v>337.38</v>
      </c>
      <c r="AV6" s="22">
        <f t="shared" si="6"/>
        <v>667.17</v>
      </c>
      <c r="AW6" s="22">
        <f t="shared" si="6"/>
        <v>954.21</v>
      </c>
      <c r="AX6" s="22">
        <f t="shared" si="6"/>
        <v>1261.8800000000001</v>
      </c>
      <c r="AY6" s="22">
        <f t="shared" si="6"/>
        <v>359.47</v>
      </c>
      <c r="AZ6" s="22">
        <f t="shared" si="6"/>
        <v>369.69</v>
      </c>
      <c r="BA6" s="22">
        <f t="shared" si="6"/>
        <v>379.08</v>
      </c>
      <c r="BB6" s="22">
        <f t="shared" si="6"/>
        <v>367.55</v>
      </c>
      <c r="BC6" s="22">
        <f t="shared" si="6"/>
        <v>378.56</v>
      </c>
      <c r="BD6" s="21" t="str">
        <f>IF(BD7="","",IF(BD7="-","【-】","【"&amp;SUBSTITUTE(TEXT(BD7,"#,##0.00"),"-","△")&amp;"】"))</f>
        <v>【261.51】</v>
      </c>
      <c r="BE6" s="22">
        <f>IF(BE7="",NA(),BE7)</f>
        <v>247.9</v>
      </c>
      <c r="BF6" s="22">
        <f t="shared" ref="BF6:BN6" si="7">IF(BF7="",NA(),BF7)</f>
        <v>293.66000000000003</v>
      </c>
      <c r="BG6" s="22">
        <f t="shared" si="7"/>
        <v>341.36</v>
      </c>
      <c r="BH6" s="22">
        <f t="shared" si="7"/>
        <v>286.85000000000002</v>
      </c>
      <c r="BI6" s="22">
        <f t="shared" si="7"/>
        <v>280.27999999999997</v>
      </c>
      <c r="BJ6" s="22">
        <f t="shared" si="7"/>
        <v>401.79</v>
      </c>
      <c r="BK6" s="22">
        <f t="shared" si="7"/>
        <v>402.99</v>
      </c>
      <c r="BL6" s="22">
        <f t="shared" si="7"/>
        <v>398.98</v>
      </c>
      <c r="BM6" s="22">
        <f t="shared" si="7"/>
        <v>418.68</v>
      </c>
      <c r="BN6" s="22">
        <f t="shared" si="7"/>
        <v>395.68</v>
      </c>
      <c r="BO6" s="21" t="str">
        <f>IF(BO7="","",IF(BO7="-","【-】","【"&amp;SUBSTITUTE(TEXT(BO7,"#,##0.00"),"-","△")&amp;"】"))</f>
        <v>【265.16】</v>
      </c>
      <c r="BP6" s="22">
        <f>IF(BP7="",NA(),BP7)</f>
        <v>75.02</v>
      </c>
      <c r="BQ6" s="22">
        <f t="shared" ref="BQ6:BY6" si="8">IF(BQ7="",NA(),BQ7)</f>
        <v>73.38</v>
      </c>
      <c r="BR6" s="22">
        <f t="shared" si="8"/>
        <v>68.010000000000005</v>
      </c>
      <c r="BS6" s="22">
        <f t="shared" si="8"/>
        <v>80.91</v>
      </c>
      <c r="BT6" s="22">
        <f t="shared" si="8"/>
        <v>79.86</v>
      </c>
      <c r="BU6" s="22">
        <f t="shared" si="8"/>
        <v>100.12</v>
      </c>
      <c r="BV6" s="22">
        <f t="shared" si="8"/>
        <v>98.66</v>
      </c>
      <c r="BW6" s="22">
        <f t="shared" si="8"/>
        <v>98.64</v>
      </c>
      <c r="BX6" s="22">
        <f t="shared" si="8"/>
        <v>94.78</v>
      </c>
      <c r="BY6" s="22">
        <f t="shared" si="8"/>
        <v>97.59</v>
      </c>
      <c r="BZ6" s="21" t="str">
        <f>IF(BZ7="","",IF(BZ7="-","【-】","【"&amp;SUBSTITUTE(TEXT(BZ7,"#,##0.00"),"-","△")&amp;"】"))</f>
        <v>【102.35】</v>
      </c>
      <c r="CA6" s="22">
        <f>IF(CA7="",NA(),CA7)</f>
        <v>269.57</v>
      </c>
      <c r="CB6" s="22">
        <f t="shared" ref="CB6:CJ6" si="9">IF(CB7="",NA(),CB7)</f>
        <v>274.88</v>
      </c>
      <c r="CC6" s="22">
        <f t="shared" si="9"/>
        <v>297.07</v>
      </c>
      <c r="CD6" s="22">
        <f t="shared" si="9"/>
        <v>279.93</v>
      </c>
      <c r="CE6" s="22">
        <f t="shared" si="9"/>
        <v>289.83</v>
      </c>
      <c r="CF6" s="22">
        <f t="shared" si="9"/>
        <v>174.97</v>
      </c>
      <c r="CG6" s="22">
        <f t="shared" si="9"/>
        <v>178.59</v>
      </c>
      <c r="CH6" s="22">
        <f t="shared" si="9"/>
        <v>178.92</v>
      </c>
      <c r="CI6" s="22">
        <f t="shared" si="9"/>
        <v>181.3</v>
      </c>
      <c r="CJ6" s="22">
        <f t="shared" si="9"/>
        <v>181.71</v>
      </c>
      <c r="CK6" s="21" t="str">
        <f>IF(CK7="","",IF(CK7="-","【-】","【"&amp;SUBSTITUTE(TEXT(CK7,"#,##0.00"),"-","△")&amp;"】"))</f>
        <v>【167.74】</v>
      </c>
      <c r="CL6" s="22">
        <f>IF(CL7="",NA(),CL7)</f>
        <v>90.57</v>
      </c>
      <c r="CM6" s="22">
        <f t="shared" ref="CM6:CU6" si="10">IF(CM7="",NA(),CM7)</f>
        <v>83.13</v>
      </c>
      <c r="CN6" s="22">
        <f t="shared" si="10"/>
        <v>88.13</v>
      </c>
      <c r="CO6" s="22">
        <f t="shared" si="10"/>
        <v>84.37</v>
      </c>
      <c r="CP6" s="22">
        <f t="shared" si="10"/>
        <v>88.17</v>
      </c>
      <c r="CQ6" s="22">
        <f t="shared" si="10"/>
        <v>55.63</v>
      </c>
      <c r="CR6" s="22">
        <f t="shared" si="10"/>
        <v>55.03</v>
      </c>
      <c r="CS6" s="22">
        <f t="shared" si="10"/>
        <v>55.14</v>
      </c>
      <c r="CT6" s="22">
        <f t="shared" si="10"/>
        <v>55.89</v>
      </c>
      <c r="CU6" s="22">
        <f t="shared" si="10"/>
        <v>55.72</v>
      </c>
      <c r="CV6" s="21" t="str">
        <f>IF(CV7="","",IF(CV7="-","【-】","【"&amp;SUBSTITUTE(TEXT(CV7,"#,##0.00"),"-","△")&amp;"】"))</f>
        <v>【60.29】</v>
      </c>
      <c r="CW6" s="22">
        <f>IF(CW7="",NA(),CW7)</f>
        <v>97.78</v>
      </c>
      <c r="CX6" s="22">
        <f t="shared" ref="CX6:DF6" si="11">IF(CX7="",NA(),CX7)</f>
        <v>96.23</v>
      </c>
      <c r="CY6" s="22">
        <f t="shared" si="11"/>
        <v>97.14</v>
      </c>
      <c r="CZ6" s="22">
        <f t="shared" si="11"/>
        <v>98.24</v>
      </c>
      <c r="DA6" s="22">
        <f t="shared" si="11"/>
        <v>98.77</v>
      </c>
      <c r="DB6" s="22">
        <f t="shared" si="11"/>
        <v>82.04</v>
      </c>
      <c r="DC6" s="22">
        <f t="shared" si="11"/>
        <v>81.900000000000006</v>
      </c>
      <c r="DD6" s="22">
        <f t="shared" si="11"/>
        <v>81.39</v>
      </c>
      <c r="DE6" s="22">
        <f t="shared" si="11"/>
        <v>81.27</v>
      </c>
      <c r="DF6" s="22">
        <f t="shared" si="11"/>
        <v>81.260000000000005</v>
      </c>
      <c r="DG6" s="21" t="str">
        <f>IF(DG7="","",IF(DG7="-","【-】","【"&amp;SUBSTITUTE(TEXT(DG7,"#,##0.00"),"-","△")&amp;"】"))</f>
        <v>【90.12】</v>
      </c>
      <c r="DH6" s="22">
        <f>IF(DH7="",NA(),DH7)</f>
        <v>40.94</v>
      </c>
      <c r="DI6" s="22">
        <f t="shared" ref="DI6:DQ6" si="12">IF(DI7="",NA(),DI7)</f>
        <v>30.76</v>
      </c>
      <c r="DJ6" s="22">
        <f t="shared" si="12"/>
        <v>31.8</v>
      </c>
      <c r="DK6" s="22">
        <f t="shared" si="12"/>
        <v>32.869999999999997</v>
      </c>
      <c r="DL6" s="22">
        <f t="shared" si="12"/>
        <v>34.5</v>
      </c>
      <c r="DM6" s="22">
        <f t="shared" si="12"/>
        <v>48.05</v>
      </c>
      <c r="DN6" s="22">
        <f t="shared" si="12"/>
        <v>48.87</v>
      </c>
      <c r="DO6" s="22">
        <f t="shared" si="12"/>
        <v>49.92</v>
      </c>
      <c r="DP6" s="22">
        <f t="shared" si="12"/>
        <v>50.63</v>
      </c>
      <c r="DQ6" s="22">
        <f t="shared" si="12"/>
        <v>51.29</v>
      </c>
      <c r="DR6" s="21" t="str">
        <f>IF(DR7="","",IF(DR7="-","【-】","【"&amp;SUBSTITUTE(TEXT(DR7,"#,##0.00"),"-","△")&amp;"】"))</f>
        <v>【50.88】</v>
      </c>
      <c r="DS6" s="21">
        <f>IF(DS7="",NA(),DS7)</f>
        <v>0</v>
      </c>
      <c r="DT6" s="21">
        <f t="shared" ref="DT6:EB6" si="13">IF(DT7="",NA(),DT7)</f>
        <v>0</v>
      </c>
      <c r="DU6" s="21">
        <f t="shared" si="13"/>
        <v>0</v>
      </c>
      <c r="DV6" s="21">
        <f t="shared" si="13"/>
        <v>0</v>
      </c>
      <c r="DW6" s="21">
        <f t="shared" si="13"/>
        <v>0</v>
      </c>
      <c r="DX6" s="22">
        <f t="shared" si="13"/>
        <v>13.39</v>
      </c>
      <c r="DY6" s="22">
        <f t="shared" si="13"/>
        <v>14.85</v>
      </c>
      <c r="DZ6" s="22">
        <f t="shared" si="13"/>
        <v>16.88</v>
      </c>
      <c r="EA6" s="22">
        <f t="shared" si="13"/>
        <v>18.28</v>
      </c>
      <c r="EB6" s="22">
        <f t="shared" si="13"/>
        <v>19.61</v>
      </c>
      <c r="EC6" s="21" t="str">
        <f>IF(EC7="","",IF(EC7="-","【-】","【"&amp;SUBSTITUTE(TEXT(EC7,"#,##0.00"),"-","△")&amp;"】"))</f>
        <v>【22.30】</v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0.54</v>
      </c>
      <c r="EJ6" s="22">
        <f t="shared" si="14"/>
        <v>0.5</v>
      </c>
      <c r="EK6" s="22">
        <f t="shared" si="14"/>
        <v>0.52</v>
      </c>
      <c r="EL6" s="22">
        <f t="shared" si="14"/>
        <v>0.53</v>
      </c>
      <c r="EM6" s="22">
        <f t="shared" si="14"/>
        <v>0.48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2">
      <c r="A7" s="15"/>
      <c r="B7" s="24">
        <v>2021</v>
      </c>
      <c r="C7" s="24">
        <v>122327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77.06</v>
      </c>
      <c r="P7" s="25">
        <v>31.98</v>
      </c>
      <c r="Q7" s="25">
        <v>2299</v>
      </c>
      <c r="R7" s="25">
        <v>62726</v>
      </c>
      <c r="S7" s="25">
        <v>35.479999999999997</v>
      </c>
      <c r="T7" s="25">
        <v>1767.93</v>
      </c>
      <c r="U7" s="25">
        <v>19824</v>
      </c>
      <c r="V7" s="25">
        <v>6.03</v>
      </c>
      <c r="W7" s="25">
        <v>3287.56</v>
      </c>
      <c r="X7" s="25">
        <v>106.55</v>
      </c>
      <c r="Y7" s="25">
        <v>106.32</v>
      </c>
      <c r="Z7" s="25">
        <v>86.3</v>
      </c>
      <c r="AA7" s="25">
        <v>96.6</v>
      </c>
      <c r="AB7" s="25">
        <v>112.72</v>
      </c>
      <c r="AC7" s="25">
        <v>110.05</v>
      </c>
      <c r="AD7" s="25">
        <v>108.87</v>
      </c>
      <c r="AE7" s="25">
        <v>108.61</v>
      </c>
      <c r="AF7" s="25">
        <v>108.35</v>
      </c>
      <c r="AG7" s="25">
        <v>108.84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2.64</v>
      </c>
      <c r="AO7" s="25">
        <v>3.16</v>
      </c>
      <c r="AP7" s="25">
        <v>3.59</v>
      </c>
      <c r="AQ7" s="25">
        <v>3.98</v>
      </c>
      <c r="AR7" s="25">
        <v>6.02</v>
      </c>
      <c r="AS7" s="25">
        <v>1.3</v>
      </c>
      <c r="AT7" s="25">
        <v>858.12</v>
      </c>
      <c r="AU7" s="25">
        <v>337.38</v>
      </c>
      <c r="AV7" s="25">
        <v>667.17</v>
      </c>
      <c r="AW7" s="25">
        <v>954.21</v>
      </c>
      <c r="AX7" s="25">
        <v>1261.8800000000001</v>
      </c>
      <c r="AY7" s="25">
        <v>359.47</v>
      </c>
      <c r="AZ7" s="25">
        <v>369.69</v>
      </c>
      <c r="BA7" s="25">
        <v>379.08</v>
      </c>
      <c r="BB7" s="25">
        <v>367.55</v>
      </c>
      <c r="BC7" s="25">
        <v>378.56</v>
      </c>
      <c r="BD7" s="25">
        <v>261.51</v>
      </c>
      <c r="BE7" s="25">
        <v>247.9</v>
      </c>
      <c r="BF7" s="25">
        <v>293.66000000000003</v>
      </c>
      <c r="BG7" s="25">
        <v>341.36</v>
      </c>
      <c r="BH7" s="25">
        <v>286.85000000000002</v>
      </c>
      <c r="BI7" s="25">
        <v>280.27999999999997</v>
      </c>
      <c r="BJ7" s="25">
        <v>401.79</v>
      </c>
      <c r="BK7" s="25">
        <v>402.99</v>
      </c>
      <c r="BL7" s="25">
        <v>398.98</v>
      </c>
      <c r="BM7" s="25">
        <v>418.68</v>
      </c>
      <c r="BN7" s="25">
        <v>395.68</v>
      </c>
      <c r="BO7" s="25">
        <v>265.16000000000003</v>
      </c>
      <c r="BP7" s="25">
        <v>75.02</v>
      </c>
      <c r="BQ7" s="25">
        <v>73.38</v>
      </c>
      <c r="BR7" s="25">
        <v>68.010000000000005</v>
      </c>
      <c r="BS7" s="25">
        <v>80.91</v>
      </c>
      <c r="BT7" s="25">
        <v>79.86</v>
      </c>
      <c r="BU7" s="25">
        <v>100.12</v>
      </c>
      <c r="BV7" s="25">
        <v>98.66</v>
      </c>
      <c r="BW7" s="25">
        <v>98.64</v>
      </c>
      <c r="BX7" s="25">
        <v>94.78</v>
      </c>
      <c r="BY7" s="25">
        <v>97.59</v>
      </c>
      <c r="BZ7" s="25">
        <v>102.35</v>
      </c>
      <c r="CA7" s="25">
        <v>269.57</v>
      </c>
      <c r="CB7" s="25">
        <v>274.88</v>
      </c>
      <c r="CC7" s="25">
        <v>297.07</v>
      </c>
      <c r="CD7" s="25">
        <v>279.93</v>
      </c>
      <c r="CE7" s="25">
        <v>289.83</v>
      </c>
      <c r="CF7" s="25">
        <v>174.97</v>
      </c>
      <c r="CG7" s="25">
        <v>178.59</v>
      </c>
      <c r="CH7" s="25">
        <v>178.92</v>
      </c>
      <c r="CI7" s="25">
        <v>181.3</v>
      </c>
      <c r="CJ7" s="25">
        <v>181.71</v>
      </c>
      <c r="CK7" s="25">
        <v>167.74</v>
      </c>
      <c r="CL7" s="25">
        <v>90.57</v>
      </c>
      <c r="CM7" s="25">
        <v>83.13</v>
      </c>
      <c r="CN7" s="25">
        <v>88.13</v>
      </c>
      <c r="CO7" s="25">
        <v>84.37</v>
      </c>
      <c r="CP7" s="25">
        <v>88.17</v>
      </c>
      <c r="CQ7" s="25">
        <v>55.63</v>
      </c>
      <c r="CR7" s="25">
        <v>55.03</v>
      </c>
      <c r="CS7" s="25">
        <v>55.14</v>
      </c>
      <c r="CT7" s="25">
        <v>55.89</v>
      </c>
      <c r="CU7" s="25">
        <v>55.72</v>
      </c>
      <c r="CV7" s="25">
        <v>60.29</v>
      </c>
      <c r="CW7" s="25">
        <v>97.78</v>
      </c>
      <c r="CX7" s="25">
        <v>96.23</v>
      </c>
      <c r="CY7" s="25">
        <v>97.14</v>
      </c>
      <c r="CZ7" s="25">
        <v>98.24</v>
      </c>
      <c r="DA7" s="25">
        <v>98.77</v>
      </c>
      <c r="DB7" s="25">
        <v>82.04</v>
      </c>
      <c r="DC7" s="25">
        <v>81.900000000000006</v>
      </c>
      <c r="DD7" s="25">
        <v>81.39</v>
      </c>
      <c r="DE7" s="25">
        <v>81.27</v>
      </c>
      <c r="DF7" s="25">
        <v>81.260000000000005</v>
      </c>
      <c r="DG7" s="25">
        <v>90.12</v>
      </c>
      <c r="DH7" s="25">
        <v>40.94</v>
      </c>
      <c r="DI7" s="25">
        <v>30.76</v>
      </c>
      <c r="DJ7" s="25">
        <v>31.8</v>
      </c>
      <c r="DK7" s="25">
        <v>32.869999999999997</v>
      </c>
      <c r="DL7" s="25">
        <v>34.5</v>
      </c>
      <c r="DM7" s="25">
        <v>48.05</v>
      </c>
      <c r="DN7" s="25">
        <v>48.87</v>
      </c>
      <c r="DO7" s="25">
        <v>49.92</v>
      </c>
      <c r="DP7" s="25">
        <v>50.63</v>
      </c>
      <c r="DQ7" s="25">
        <v>51.29</v>
      </c>
      <c r="DR7" s="25">
        <v>50.88</v>
      </c>
      <c r="DS7" s="25">
        <v>0</v>
      </c>
      <c r="DT7" s="25">
        <v>0</v>
      </c>
      <c r="DU7" s="25">
        <v>0</v>
      </c>
      <c r="DV7" s="25">
        <v>0</v>
      </c>
      <c r="DW7" s="25">
        <v>0</v>
      </c>
      <c r="DX7" s="25">
        <v>13.39</v>
      </c>
      <c r="DY7" s="25">
        <v>14.85</v>
      </c>
      <c r="DZ7" s="25">
        <v>16.88</v>
      </c>
      <c r="EA7" s="25">
        <v>18.28</v>
      </c>
      <c r="EB7" s="25">
        <v>19.61</v>
      </c>
      <c r="EC7" s="25">
        <v>22.3</v>
      </c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0.54</v>
      </c>
      <c r="EJ7" s="25">
        <v>0.5</v>
      </c>
      <c r="EK7" s="25">
        <v>0.52</v>
      </c>
      <c r="EL7" s="25">
        <v>0.53</v>
      </c>
      <c r="EM7" s="25">
        <v>0.48</v>
      </c>
      <c r="EN7" s="25">
        <v>0.66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2">
      <c r="B13" t="s">
        <v>107</v>
      </c>
      <c r="C13" t="s">
        <v>107</v>
      </c>
      <c r="D13" t="s">
        <v>108</v>
      </c>
      <c r="E13" t="s">
        <v>108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地頭薗 亘</cp:lastModifiedBy>
  <cp:lastPrinted>2023-01-18T05:29:14Z</cp:lastPrinted>
  <dcterms:created xsi:type="dcterms:W3CDTF">2022-12-01T00:56:22Z</dcterms:created>
  <dcterms:modified xsi:type="dcterms:W3CDTF">2023-02-01T04:54:14Z</dcterms:modified>
  <cp:category/>
</cp:coreProperties>
</file>