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D:\UserData\m.nkmr184\Desktop\経営比較分析表\171 下水道（公共）済\"/>
    </mc:Choice>
  </mc:AlternateContent>
  <xr:revisionPtr revIDLastSave="0" documentId="13_ncr:1_{51746616-D452-4AB4-B900-5FC8FD671E77}" xr6:coauthVersionLast="47" xr6:coauthVersionMax="47" xr10:uidLastSave="{00000000-0000-0000-0000-000000000000}"/>
  <workbookProtection workbookAlgorithmName="SHA-512" workbookHashValue="aDC1xn3SWlPvgE6HdDENJd/X9kd7PTT47ZZ5wfvyj4iOvNfoAE21u1/sSfdbbhC0SDv3DRZkv+yllMuDJtTX8g==" workbookSaltValue="sW3aDwhz82X3sPRR5NMzcw==" workbookSpinCount="100000" lockStructure="1"/>
  <bookViews>
    <workbookView xWindow="28680" yWindow="-120" windowWidth="29040" windowHeight="1572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AL10" i="4" s="1"/>
  <c r="U6" i="5"/>
  <c r="T6" i="5"/>
  <c r="S6" i="5"/>
  <c r="R6" i="5"/>
  <c r="AD10" i="4" s="1"/>
  <c r="Q6" i="5"/>
  <c r="W10" i="4" s="1"/>
  <c r="P6" i="5"/>
  <c r="O6" i="5"/>
  <c r="N6" i="5"/>
  <c r="B10" i="4" s="1"/>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H85" i="4"/>
  <c r="G85" i="4"/>
  <c r="BB10" i="4"/>
  <c r="AT10" i="4"/>
  <c r="P10" i="4"/>
  <c r="I10" i="4"/>
  <c r="BB8" i="4"/>
  <c r="AT8" i="4"/>
  <c r="AL8" i="4"/>
  <c r="AD8" i="4"/>
  <c r="W8" i="4"/>
  <c r="P8" i="4"/>
  <c r="B8" i="4"/>
  <c r="B6" i="4"/>
</calcChain>
</file>

<file path=xl/sharedStrings.xml><?xml version="1.0" encoding="utf-8"?>
<sst xmlns="http://schemas.openxmlformats.org/spreadsheetml/2006/main" count="299" uniqueCount="118">
  <si>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</si>
  <si>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</si>
  <si>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</si>
  <si>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</si>
  <si>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</si>
  <si>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</si>
  <si>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</si>
  <si>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</si>
  <si>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</si>
  <si>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</si>
  <si>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</si>
  <si>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</si>
  <si>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</si>
  <si>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</si>
  <si>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</si>
  <si>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</si>
  <si>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</si>
  <si>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</si>
  <si>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</si>
  <si>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</si>
  <si>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</si>
  <si>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</si>
  <si>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</si>
  <si>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</si>
  <si>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</si>
  <si>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</si>
  <si>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</si>
  <si>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</si>
  <si>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</si>
  <si>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</si>
  <si>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</si>
  <si>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</si>
  <si>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</si>
  <si>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</si>
  <si>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</si>
  <si>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</si>
  <si>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</si>
  <si>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</si>
  <si>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</si>
  <si>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</si>
  <si>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</si>
  <si>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</si>
  <si>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</si>
  <si>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</si>
  <si>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</si>
  <si>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</si>
  <si>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</si>
  <si>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</si>
  <si>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</si>
  <si>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</si>
  <si>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</si>
  <si>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</si>
  <si>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</si>
  <si>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</si>
  <si>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</si>
  <si>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</si>
  <si>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</si>
  <si>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</si>
  <si>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</si>
  <si>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</si>
  <si>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</si>
  <si>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</si>
  <si>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</si>
  <si>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</si>
  <si>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</si>
  <si>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</si>
  <si>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</si>
  <si>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</si>
  <si>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</si>
  <si>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</si>
  <si>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</si>
  <si>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</si>
  <si>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</si>
  <si>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</si>
  <si>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</si>
  <si>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</si>
  <si>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</si>
  <si>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</si>
  <si>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</si>
  <si>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</si>
  <si>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</si>
  <si>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</si>
  <si>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</si>
  <si>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</si>
  <si>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</si>
  <si>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</si>
  <si>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</si>
  <si>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</si>
  <si>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</si>
  <si>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</si>
  <si>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</si>
  <si>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</si>
  <si>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</si>
  <si>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</si>
  <si>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</si>
  <si>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</si>
  <si>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印西市</t>
  </si>
  <si>
    <t>法適用</t>
  </si>
  <si>
    <t>下水道事業</t>
  </si>
  <si>
    <t>公共下水道</t>
  </si>
  <si>
    <t>Bd1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</si>
  <si>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</si>
  <si>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</si>
  <si>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</si>
  <si>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</si>
  <si>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</si>
  <si>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</si>
  <si>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</si>
  <si>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</si>
  <si>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</si>
  <si>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</si>
  <si>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</si>
  <si>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</si>
  <si>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</si>
  <si>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</si>
  <si>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①経常収支比率は、100%を超えていることから単年度収支は黒字となっている。
②累積欠損金比率は、累積欠損金が発生していないため、当該指標の実績値はありません。
③流動比率は、100%を超えていることから短期的な債務に対する支払能力を有している状況である。
④企業債残高対事業規模比率は、類似団体平均値と比較して低い数値となっているが、今後、施設の更新等の財源である企業債の増加が見込まれる。
⑤経費回収率は、100%を超えていることから、汚水処理費を使用料で賄えている状況である。
⑥汚水処理原価は、類似団体平均値と比較して低い数値となっている。今後見込まれる更新等を効率的に行っていくよう努める。
⑦施設利用率は、単独での下水処理場を有していないため、当該指標の実績値はありません。
⑧水洗化率は、類似団体平均値と比較して高い数値となっている。</t>
    <rPh sb="1" eb="3">
      <t>ケイジョウ</t>
    </rPh>
    <rPh sb="3" eb="5">
      <t>シュウシ</t>
    </rPh>
    <rPh sb="5" eb="7">
      <t>ヒリツ</t>
    </rPh>
    <rPh sb="14" eb="15">
      <t>コ</t>
    </rPh>
    <rPh sb="23" eb="26">
      <t>タンネンド</t>
    </rPh>
    <rPh sb="26" eb="28">
      <t>シュウシ</t>
    </rPh>
    <rPh sb="29" eb="31">
      <t>クロジ</t>
    </rPh>
    <rPh sb="40" eb="42">
      <t>ルイセキ</t>
    </rPh>
    <rPh sb="42" eb="44">
      <t>ケッソン</t>
    </rPh>
    <rPh sb="44" eb="45">
      <t>キン</t>
    </rPh>
    <rPh sb="45" eb="47">
      <t>ヒリツ</t>
    </rPh>
    <rPh sb="49" eb="51">
      <t>ルイセキ</t>
    </rPh>
    <rPh sb="51" eb="53">
      <t>ケッソン</t>
    </rPh>
    <rPh sb="53" eb="54">
      <t>キン</t>
    </rPh>
    <rPh sb="55" eb="57">
      <t>ハッセイ</t>
    </rPh>
    <rPh sb="65" eb="67">
      <t>トウガイ</t>
    </rPh>
    <rPh sb="67" eb="69">
      <t>シヒョウ</t>
    </rPh>
    <rPh sb="70" eb="73">
      <t>ジッセキチ</t>
    </rPh>
    <rPh sb="82" eb="84">
      <t>リュウドウ</t>
    </rPh>
    <rPh sb="84" eb="86">
      <t>ヒリツ</t>
    </rPh>
    <rPh sb="93" eb="94">
      <t>コ</t>
    </rPh>
    <rPh sb="102" eb="105">
      <t>タンキテキ</t>
    </rPh>
    <rPh sb="106" eb="108">
      <t>サイム</t>
    </rPh>
    <rPh sb="109" eb="110">
      <t>タイ</t>
    </rPh>
    <rPh sb="112" eb="114">
      <t>シハラ</t>
    </rPh>
    <rPh sb="114" eb="116">
      <t>ノウリョク</t>
    </rPh>
    <rPh sb="117" eb="118">
      <t>ユウ</t>
    </rPh>
    <rPh sb="122" eb="124">
      <t>ジョウキョウ</t>
    </rPh>
    <rPh sb="130" eb="132">
      <t>キギョウ</t>
    </rPh>
    <rPh sb="132" eb="133">
      <t>サイ</t>
    </rPh>
    <rPh sb="133" eb="135">
      <t>ザンダカ</t>
    </rPh>
    <rPh sb="135" eb="136">
      <t>タイ</t>
    </rPh>
    <rPh sb="136" eb="138">
      <t>ジギョウ</t>
    </rPh>
    <rPh sb="138" eb="140">
      <t>キボ</t>
    </rPh>
    <rPh sb="140" eb="142">
      <t>ヒリツ</t>
    </rPh>
    <rPh sb="144" eb="146">
      <t>ルイジ</t>
    </rPh>
    <rPh sb="146" eb="148">
      <t>ダンタイ</t>
    </rPh>
    <rPh sb="148" eb="151">
      <t>ヘイキンチ</t>
    </rPh>
    <rPh sb="152" eb="154">
      <t>ヒカク</t>
    </rPh>
    <rPh sb="156" eb="157">
      <t>ヒク</t>
    </rPh>
    <rPh sb="158" eb="160">
      <t>スウチ</t>
    </rPh>
    <rPh sb="168" eb="170">
      <t>コンゴ</t>
    </rPh>
    <rPh sb="171" eb="173">
      <t>シセツ</t>
    </rPh>
    <rPh sb="174" eb="176">
      <t>コウシン</t>
    </rPh>
    <rPh sb="176" eb="177">
      <t>ナド</t>
    </rPh>
    <rPh sb="178" eb="180">
      <t>ザイゲン</t>
    </rPh>
    <rPh sb="183" eb="185">
      <t>キギョウ</t>
    </rPh>
    <rPh sb="185" eb="186">
      <t>サイ</t>
    </rPh>
    <rPh sb="187" eb="189">
      <t>ゾウカ</t>
    </rPh>
    <rPh sb="190" eb="192">
      <t>ミコ</t>
    </rPh>
    <rPh sb="198" eb="200">
      <t>ケイヒ</t>
    </rPh>
    <rPh sb="200" eb="202">
      <t>カイシュウ</t>
    </rPh>
    <rPh sb="202" eb="203">
      <t>リツ</t>
    </rPh>
    <rPh sb="210" eb="211">
      <t>コ</t>
    </rPh>
    <rPh sb="220" eb="222">
      <t>オスイ</t>
    </rPh>
    <rPh sb="222" eb="224">
      <t>ショリ</t>
    </rPh>
    <rPh sb="224" eb="225">
      <t>ヒ</t>
    </rPh>
    <rPh sb="226" eb="229">
      <t>シヨウリョウ</t>
    </rPh>
    <rPh sb="230" eb="231">
      <t>マカナ</t>
    </rPh>
    <rPh sb="235" eb="237">
      <t>ジョウキョウ</t>
    </rPh>
    <rPh sb="243" eb="245">
      <t>オスイ</t>
    </rPh>
    <rPh sb="245" eb="247">
      <t>ショリ</t>
    </rPh>
    <rPh sb="247" eb="249">
      <t>ゲンカ</t>
    </rPh>
    <rPh sb="251" eb="253">
      <t>ルイジ</t>
    </rPh>
    <rPh sb="253" eb="255">
      <t>ダンタイ</t>
    </rPh>
    <rPh sb="255" eb="258">
      <t>ヘイキンチ</t>
    </rPh>
    <rPh sb="259" eb="261">
      <t>ヒカク</t>
    </rPh>
    <rPh sb="263" eb="264">
      <t>ヒク</t>
    </rPh>
    <rPh sb="265" eb="267">
      <t>スウチ</t>
    </rPh>
    <rPh sb="274" eb="276">
      <t>コンゴ</t>
    </rPh>
    <rPh sb="276" eb="278">
      <t>ミコ</t>
    </rPh>
    <rPh sb="281" eb="283">
      <t>コウシン</t>
    </rPh>
    <rPh sb="283" eb="284">
      <t>ナド</t>
    </rPh>
    <rPh sb="285" eb="288">
      <t>コウリツテキ</t>
    </rPh>
    <rPh sb="289" eb="290">
      <t>オコナ</t>
    </rPh>
    <rPh sb="296" eb="297">
      <t>ツト</t>
    </rPh>
    <rPh sb="302" eb="304">
      <t>シセツ</t>
    </rPh>
    <rPh sb="304" eb="306">
      <t>リヨウ</t>
    </rPh>
    <rPh sb="306" eb="307">
      <t>リツ</t>
    </rPh>
    <rPh sb="309" eb="311">
      <t>タンドク</t>
    </rPh>
    <rPh sb="313" eb="315">
      <t>ゲスイ</t>
    </rPh>
    <rPh sb="315" eb="318">
      <t>ショリジョウ</t>
    </rPh>
    <rPh sb="319" eb="320">
      <t>ユウ</t>
    </rPh>
    <rPh sb="328" eb="330">
      <t>トウガイ</t>
    </rPh>
    <rPh sb="330" eb="332">
      <t>シヒョウ</t>
    </rPh>
    <rPh sb="333" eb="336">
      <t>ジッセキチ</t>
    </rPh>
    <rPh sb="345" eb="348">
      <t>スイセンカ</t>
    </rPh>
    <rPh sb="348" eb="349">
      <t>リツ</t>
    </rPh>
    <rPh sb="351" eb="353">
      <t>ルイジ</t>
    </rPh>
    <rPh sb="353" eb="355">
      <t>ダンタイ</t>
    </rPh>
    <rPh sb="355" eb="358">
      <t>ヘイキンチ</t>
    </rPh>
    <rPh sb="359" eb="361">
      <t>ヒカク</t>
    </rPh>
    <rPh sb="363" eb="364">
      <t>タカ</t>
    </rPh>
    <rPh sb="365" eb="367">
      <t>スウチ</t>
    </rPh>
    <phoneticPr fontId="4"/>
  </si>
  <si>
    <t xml:space="preserve">①有形固定資産原価償却率は、類似団体平均値との比較では低い数値である。管渠の更新については今後老朽化が進んでいく中で計画的な経営に取り組むとともに長寿命化を図っていく必要がある。
②管渠老朽化率は、法定耐用年数を超えた管渠を有していないため、当該指標の実績値はありません。
③管渠改善率は、ストックマネジメント計画に基づき、管渠の状況確認等を行い、単に年数だけではなく、管渠の状況を把握したうえで、適切な時期に実施して行く。
</t>
    <rPh sb="1" eb="3">
      <t>ユウケイ</t>
    </rPh>
    <rPh sb="3" eb="5">
      <t>コテイ</t>
    </rPh>
    <rPh sb="5" eb="7">
      <t>シサン</t>
    </rPh>
    <rPh sb="7" eb="9">
      <t>ゲンカ</t>
    </rPh>
    <rPh sb="9" eb="11">
      <t>ショウキャク</t>
    </rPh>
    <rPh sb="11" eb="12">
      <t>リツ</t>
    </rPh>
    <rPh sb="14" eb="16">
      <t>ルイジ</t>
    </rPh>
    <rPh sb="16" eb="18">
      <t>ダンタイ</t>
    </rPh>
    <rPh sb="18" eb="21">
      <t>ヘイキンチ</t>
    </rPh>
    <rPh sb="23" eb="25">
      <t>ヒカク</t>
    </rPh>
    <rPh sb="27" eb="28">
      <t>ヒク</t>
    </rPh>
    <rPh sb="29" eb="31">
      <t>スウチ</t>
    </rPh>
    <rPh sb="35" eb="37">
      <t>カンキョ</t>
    </rPh>
    <rPh sb="38" eb="40">
      <t>コウシン</t>
    </rPh>
    <rPh sb="45" eb="47">
      <t>コンゴ</t>
    </rPh>
    <rPh sb="47" eb="50">
      <t>ロウキュウカ</t>
    </rPh>
    <rPh sb="51" eb="52">
      <t>スス</t>
    </rPh>
    <rPh sb="56" eb="57">
      <t>ナカ</t>
    </rPh>
    <rPh sb="58" eb="61">
      <t>ケイカクテキ</t>
    </rPh>
    <rPh sb="62" eb="64">
      <t>ケイエイ</t>
    </rPh>
    <rPh sb="65" eb="66">
      <t>ト</t>
    </rPh>
    <rPh sb="67" eb="68">
      <t>ク</t>
    </rPh>
    <rPh sb="73" eb="77">
      <t>チョウジュミョウカ</t>
    </rPh>
    <rPh sb="78" eb="79">
      <t>ハカ</t>
    </rPh>
    <rPh sb="83" eb="85">
      <t>ヒツヨウ</t>
    </rPh>
    <rPh sb="91" eb="93">
      <t>カンキョ</t>
    </rPh>
    <rPh sb="93" eb="96">
      <t>ロウキュウカ</t>
    </rPh>
    <rPh sb="96" eb="97">
      <t>リツ</t>
    </rPh>
    <rPh sb="99" eb="101">
      <t>ホウテイ</t>
    </rPh>
    <rPh sb="101" eb="103">
      <t>タイヨウ</t>
    </rPh>
    <rPh sb="103" eb="105">
      <t>ネンスウ</t>
    </rPh>
    <rPh sb="106" eb="107">
      <t>コ</t>
    </rPh>
    <rPh sb="109" eb="111">
      <t>カンキョ</t>
    </rPh>
    <rPh sb="112" eb="113">
      <t>ユウ</t>
    </rPh>
    <rPh sb="121" eb="123">
      <t>トウガイ</t>
    </rPh>
    <rPh sb="123" eb="125">
      <t>シヒョウ</t>
    </rPh>
    <rPh sb="126" eb="129">
      <t>ジッセキチ</t>
    </rPh>
    <rPh sb="138" eb="140">
      <t>カンキョ</t>
    </rPh>
    <rPh sb="140" eb="142">
      <t>カイゼン</t>
    </rPh>
    <rPh sb="142" eb="143">
      <t>リツ</t>
    </rPh>
    <rPh sb="155" eb="157">
      <t>ケイカク</t>
    </rPh>
    <rPh sb="158" eb="159">
      <t>モト</t>
    </rPh>
    <rPh sb="162" eb="164">
      <t>カンキョ</t>
    </rPh>
    <rPh sb="165" eb="167">
      <t>ジョウキョウ</t>
    </rPh>
    <rPh sb="167" eb="169">
      <t>カクニン</t>
    </rPh>
    <rPh sb="169" eb="170">
      <t>ナド</t>
    </rPh>
    <rPh sb="171" eb="172">
      <t>オコナ</t>
    </rPh>
    <rPh sb="174" eb="175">
      <t>タン</t>
    </rPh>
    <rPh sb="176" eb="178">
      <t>ネンスウ</t>
    </rPh>
    <rPh sb="185" eb="187">
      <t>カンキョ</t>
    </rPh>
    <rPh sb="188" eb="190">
      <t>ジョウキョウ</t>
    </rPh>
    <rPh sb="191" eb="193">
      <t>ハアク</t>
    </rPh>
    <rPh sb="199" eb="201">
      <t>テキセツ</t>
    </rPh>
    <rPh sb="202" eb="204">
      <t>ジキ</t>
    </rPh>
    <rPh sb="205" eb="207">
      <t>ジッシ</t>
    </rPh>
    <rPh sb="209" eb="210">
      <t>イ</t>
    </rPh>
    <phoneticPr fontId="4"/>
  </si>
  <si>
    <t>印西市の公共下水道は７割以上が千葉ニュータウン区域であるため受贈資産が多いことからも、下水道整備に充てた企業債が全国平均と比べ低く、処理区域内人口の増加とともに使用料も増加している状況である。一方で今後老朽化が進んでいく中で管渠等の維持管理及び更新にかかる費用の増加に伴う経費回収率の低下が想定されることから、計画的な長寿命化を図り、持続的で安定した経営に努めていく必要がある。</t>
    <rPh sb="0" eb="3">
      <t>インザイシ</t>
    </rPh>
    <rPh sb="4" eb="6">
      <t>コウキョウ</t>
    </rPh>
    <rPh sb="6" eb="9">
      <t>ゲスイドウ</t>
    </rPh>
    <rPh sb="11" eb="12">
      <t>ワリ</t>
    </rPh>
    <rPh sb="12" eb="14">
      <t>イジョウ</t>
    </rPh>
    <rPh sb="15" eb="17">
      <t>チバ</t>
    </rPh>
    <rPh sb="23" eb="25">
      <t>クイキ</t>
    </rPh>
    <rPh sb="30" eb="32">
      <t>ジュゾウ</t>
    </rPh>
    <rPh sb="32" eb="34">
      <t>シサン</t>
    </rPh>
    <rPh sb="35" eb="36">
      <t>オオ</t>
    </rPh>
    <rPh sb="43" eb="46">
      <t>ゲスイドウ</t>
    </rPh>
    <rPh sb="46" eb="48">
      <t>セイビ</t>
    </rPh>
    <rPh sb="49" eb="50">
      <t>ア</t>
    </rPh>
    <rPh sb="52" eb="54">
      <t>キギョウ</t>
    </rPh>
    <rPh sb="54" eb="55">
      <t>サイ</t>
    </rPh>
    <rPh sb="56" eb="58">
      <t>ゼンコク</t>
    </rPh>
    <rPh sb="58" eb="60">
      <t>ヘイキン</t>
    </rPh>
    <rPh sb="61" eb="62">
      <t>クラ</t>
    </rPh>
    <rPh sb="63" eb="64">
      <t>ヒク</t>
    </rPh>
    <rPh sb="66" eb="68">
      <t>ショリ</t>
    </rPh>
    <rPh sb="68" eb="70">
      <t>クイキ</t>
    </rPh>
    <rPh sb="70" eb="71">
      <t>ナイ</t>
    </rPh>
    <rPh sb="71" eb="73">
      <t>ジンコウ</t>
    </rPh>
    <rPh sb="74" eb="76">
      <t>ゾウカ</t>
    </rPh>
    <rPh sb="80" eb="83">
      <t>シヨウリョウ</t>
    </rPh>
    <rPh sb="84" eb="86">
      <t>ゾウカ</t>
    </rPh>
    <rPh sb="90" eb="92">
      <t>ジョウキョウ</t>
    </rPh>
    <rPh sb="96" eb="98">
      <t>イッポウ</t>
    </rPh>
    <rPh sb="99" eb="101">
      <t>コンゴ</t>
    </rPh>
    <rPh sb="101" eb="104">
      <t>ロウキュウカ</t>
    </rPh>
    <rPh sb="105" eb="106">
      <t>スス</t>
    </rPh>
    <rPh sb="110" eb="111">
      <t>ナカ</t>
    </rPh>
    <rPh sb="112" eb="114">
      <t>カンキョ</t>
    </rPh>
    <rPh sb="114" eb="115">
      <t>ナド</t>
    </rPh>
    <rPh sb="116" eb="118">
      <t>イジ</t>
    </rPh>
    <rPh sb="118" eb="120">
      <t>カンリ</t>
    </rPh>
    <rPh sb="120" eb="121">
      <t>オヨ</t>
    </rPh>
    <rPh sb="122" eb="124">
      <t>コウシン</t>
    </rPh>
    <rPh sb="128" eb="130">
      <t>ヒヨウ</t>
    </rPh>
    <rPh sb="131" eb="133">
      <t>ゾウカ</t>
    </rPh>
    <rPh sb="134" eb="135">
      <t>トモナ</t>
    </rPh>
    <rPh sb="136" eb="138">
      <t>ケイヒ</t>
    </rPh>
    <rPh sb="138" eb="140">
      <t>カイシュウ</t>
    </rPh>
    <rPh sb="140" eb="141">
      <t>リツ</t>
    </rPh>
    <rPh sb="142" eb="144">
      <t>テイカ</t>
    </rPh>
    <rPh sb="145" eb="147">
      <t>ソウテイ</t>
    </rPh>
    <rPh sb="155" eb="158">
      <t>ケイカクテキ</t>
    </rPh>
    <rPh sb="159" eb="163">
      <t>チョウジュミョウカ</t>
    </rPh>
    <rPh sb="164" eb="165">
      <t>ハカ</t>
    </rPh>
    <rPh sb="167" eb="170">
      <t>ジゾクテキ</t>
    </rPh>
    <rPh sb="171" eb="173">
      <t>アンテイ</t>
    </rPh>
    <rPh sb="175" eb="177">
      <t>ケイエイ</t>
    </rPh>
    <rPh sb="178" eb="179">
      <t>ツト</t>
    </rPh>
    <rPh sb="183" eb="185">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</si>
</sst>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0.06</c:v>
                </c:pt>
                <c:pt idx="4">
                  <c:v>0.32</c:v>
                </c:pt>
              </c:numCache>
            </c:numRef>
          </c:val>
          <c:extLst>
            <c:ext xmlns:c16="http://schemas.microsoft.com/office/drawing/2014/chart" uri="{C3380CC4-5D6E-409C-BE32-E72D297353CC}">
              <c16:uniqueId val="{00000000-4639-45BC-9FD7-D893A2CE4586}"/>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0.09</c:v>
                </c:pt>
                <c:pt idx="4">
                  <c:v>0.17</c:v>
                </c:pt>
              </c:numCache>
            </c:numRef>
          </c:val>
          <c:smooth val="0"/>
          <c:extLst>
            <c:ext xmlns:c16="http://schemas.microsoft.com/office/drawing/2014/chart" uri="{C3380CC4-5D6E-409C-BE32-E72D297353CC}">
              <c16:uniqueId val="{00000001-4639-45BC-9FD7-D893A2CE4586}"/>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2BE-4A79-877A-91CCA096DEBD}"/>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65.28</c:v>
                </c:pt>
                <c:pt idx="4">
                  <c:v>64.92</c:v>
                </c:pt>
              </c:numCache>
            </c:numRef>
          </c:val>
          <c:smooth val="0"/>
          <c:extLst>
            <c:ext xmlns:c16="http://schemas.microsoft.com/office/drawing/2014/chart" uri="{C3380CC4-5D6E-409C-BE32-E72D297353CC}">
              <c16:uniqueId val="{00000001-02BE-4A79-877A-91CCA096DEBD}"/>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99.43</c:v>
                </c:pt>
                <c:pt idx="4">
                  <c:v>99.43</c:v>
                </c:pt>
              </c:numCache>
            </c:numRef>
          </c:val>
          <c:extLst>
            <c:ext xmlns:c16="http://schemas.microsoft.com/office/drawing/2014/chart" uri="{C3380CC4-5D6E-409C-BE32-E72D297353CC}">
              <c16:uniqueId val="{00000000-71CD-49C1-A0CD-1684B59C2ACA}"/>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92.72</c:v>
                </c:pt>
                <c:pt idx="4">
                  <c:v>92.88</c:v>
                </c:pt>
              </c:numCache>
            </c:numRef>
          </c:val>
          <c:smooth val="0"/>
          <c:extLst>
            <c:ext xmlns:c16="http://schemas.microsoft.com/office/drawing/2014/chart" uri="{C3380CC4-5D6E-409C-BE32-E72D297353CC}">
              <c16:uniqueId val="{00000001-71CD-49C1-A0CD-1684B59C2ACA}"/>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107.01</c:v>
                </c:pt>
                <c:pt idx="4">
                  <c:v>105.8</c:v>
                </c:pt>
              </c:numCache>
            </c:numRef>
          </c:val>
          <c:extLst>
            <c:ext xmlns:c16="http://schemas.microsoft.com/office/drawing/2014/chart" uri="{C3380CC4-5D6E-409C-BE32-E72D297353CC}">
              <c16:uniqueId val="{00000000-5617-4BBF-AFCC-B7417FF62452}"/>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107.85</c:v>
                </c:pt>
                <c:pt idx="4">
                  <c:v>108.04</c:v>
                </c:pt>
              </c:numCache>
            </c:numRef>
          </c:val>
          <c:smooth val="0"/>
          <c:extLst>
            <c:ext xmlns:c16="http://schemas.microsoft.com/office/drawing/2014/chart" uri="{C3380CC4-5D6E-409C-BE32-E72D297353CC}">
              <c16:uniqueId val="{00000001-5617-4BBF-AFCC-B7417FF62452}"/>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3.4</c:v>
                </c:pt>
                <c:pt idx="4">
                  <c:v>6.94</c:v>
                </c:pt>
              </c:numCache>
            </c:numRef>
          </c:val>
          <c:extLst>
            <c:ext xmlns:c16="http://schemas.microsoft.com/office/drawing/2014/chart" uri="{C3380CC4-5D6E-409C-BE32-E72D297353CC}">
              <c16:uniqueId val="{00000000-A1A7-48BC-9673-318D88503F86}"/>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23.79</c:v>
                </c:pt>
                <c:pt idx="4">
                  <c:v>25.66</c:v>
                </c:pt>
              </c:numCache>
            </c:numRef>
          </c:val>
          <c:smooth val="0"/>
          <c:extLst>
            <c:ext xmlns:c16="http://schemas.microsoft.com/office/drawing/2014/chart" uri="{C3380CC4-5D6E-409C-BE32-E72D297353CC}">
              <c16:uniqueId val="{00000001-A1A7-48BC-9673-318D88503F86}"/>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827F-4478-958F-BB059672B1F2}"/>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1.22</c:v>
                </c:pt>
                <c:pt idx="4">
                  <c:v>1.61</c:v>
                </c:pt>
              </c:numCache>
            </c:numRef>
          </c:val>
          <c:smooth val="0"/>
          <c:extLst>
            <c:ext xmlns:c16="http://schemas.microsoft.com/office/drawing/2014/chart" uri="{C3380CC4-5D6E-409C-BE32-E72D297353CC}">
              <c16:uniqueId val="{00000001-827F-4478-958F-BB059672B1F2}"/>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5EA7-4F9C-A3DB-082157C960D0}"/>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4.72</c:v>
                </c:pt>
                <c:pt idx="4">
                  <c:v>4.49</c:v>
                </c:pt>
              </c:numCache>
            </c:numRef>
          </c:val>
          <c:smooth val="0"/>
          <c:extLst>
            <c:ext xmlns:c16="http://schemas.microsoft.com/office/drawing/2014/chart" uri="{C3380CC4-5D6E-409C-BE32-E72D297353CC}">
              <c16:uniqueId val="{00000001-5EA7-4F9C-A3DB-082157C960D0}"/>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543.73</c:v>
                </c:pt>
                <c:pt idx="4">
                  <c:v>587.80999999999995</c:v>
                </c:pt>
              </c:numCache>
            </c:numRef>
          </c:val>
          <c:extLst>
            <c:ext xmlns:c16="http://schemas.microsoft.com/office/drawing/2014/chart" uri="{C3380CC4-5D6E-409C-BE32-E72D297353CC}">
              <c16:uniqueId val="{00000000-4AD7-45D6-916B-8A3335071D3A}"/>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67.930000000000007</c:v>
                </c:pt>
                <c:pt idx="4">
                  <c:v>68.53</c:v>
                </c:pt>
              </c:numCache>
            </c:numRef>
          </c:val>
          <c:smooth val="0"/>
          <c:extLst>
            <c:ext xmlns:c16="http://schemas.microsoft.com/office/drawing/2014/chart" uri="{C3380CC4-5D6E-409C-BE32-E72D297353CC}">
              <c16:uniqueId val="{00000001-4AD7-45D6-916B-8A3335071D3A}"/>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162.21</c:v>
                </c:pt>
                <c:pt idx="4">
                  <c:v>170.89</c:v>
                </c:pt>
              </c:numCache>
            </c:numRef>
          </c:val>
          <c:extLst>
            <c:ext xmlns:c16="http://schemas.microsoft.com/office/drawing/2014/chart" uri="{C3380CC4-5D6E-409C-BE32-E72D297353CC}">
              <c16:uniqueId val="{00000000-C86E-4F2F-9DB3-D4D995061BCA}"/>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857.88</c:v>
                </c:pt>
                <c:pt idx="4">
                  <c:v>825.1</c:v>
                </c:pt>
              </c:numCache>
            </c:numRef>
          </c:val>
          <c:smooth val="0"/>
          <c:extLst>
            <c:ext xmlns:c16="http://schemas.microsoft.com/office/drawing/2014/chart" uri="{C3380CC4-5D6E-409C-BE32-E72D297353CC}">
              <c16:uniqueId val="{00000001-C86E-4F2F-9DB3-D4D995061BCA}"/>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115.06</c:v>
                </c:pt>
                <c:pt idx="4">
                  <c:v>115.9</c:v>
                </c:pt>
              </c:numCache>
            </c:numRef>
          </c:val>
          <c:extLst>
            <c:ext xmlns:c16="http://schemas.microsoft.com/office/drawing/2014/chart" uri="{C3380CC4-5D6E-409C-BE32-E72D297353CC}">
              <c16:uniqueId val="{00000000-6A39-43FF-BF18-C1792E09DF3F}"/>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94.97</c:v>
                </c:pt>
                <c:pt idx="4">
                  <c:v>97.07</c:v>
                </c:pt>
              </c:numCache>
            </c:numRef>
          </c:val>
          <c:smooth val="0"/>
          <c:extLst>
            <c:ext xmlns:c16="http://schemas.microsoft.com/office/drawing/2014/chart" uri="{C3380CC4-5D6E-409C-BE32-E72D297353CC}">
              <c16:uniqueId val="{00000001-6A39-43FF-BF18-C1792E09DF3F}"/>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104.88</c:v>
                </c:pt>
                <c:pt idx="4">
                  <c:v>105.94</c:v>
                </c:pt>
              </c:numCache>
            </c:numRef>
          </c:val>
          <c:extLst>
            <c:ext xmlns:c16="http://schemas.microsoft.com/office/drawing/2014/chart" uri="{C3380CC4-5D6E-409C-BE32-E72D297353CC}">
              <c16:uniqueId val="{00000000-1EB6-4632-9F09-094A725A3434}"/>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159.49</c:v>
                </c:pt>
                <c:pt idx="4">
                  <c:v>157.81</c:v>
                </c:pt>
              </c:numCache>
            </c:numRef>
          </c:val>
          <c:smooth val="0"/>
          <c:extLst>
            <c:ext xmlns:c16="http://schemas.microsoft.com/office/drawing/2014/chart" uri="{C3380CC4-5D6E-409C-BE32-E72D297353CC}">
              <c16:uniqueId val="{00000001-1EB6-4632-9F09-094A725A3434}"/>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5" zoomScaleNormal="85" workbookViewId="0"/>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2">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2">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0" t="str">
        <f>データ!H6</f>
        <v>千葉県　印西市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2">
      <c r="A8" s="2"/>
      <c r="B8" s="35" t="str">
        <f>データ!I6</f>
        <v>法適用</v>
      </c>
      <c r="C8" s="35"/>
      <c r="D8" s="35"/>
      <c r="E8" s="35"/>
      <c r="F8" s="35"/>
      <c r="G8" s="35"/>
      <c r="H8" s="35"/>
      <c r="I8" s="35" t="str">
        <f>データ!J6</f>
        <v>下水道事業</v>
      </c>
      <c r="J8" s="35"/>
      <c r="K8" s="35"/>
      <c r="L8" s="35"/>
      <c r="M8" s="35"/>
      <c r="N8" s="35"/>
      <c r="O8" s="35"/>
      <c r="P8" s="35" t="str">
        <f>データ!K6</f>
        <v>公共下水道</v>
      </c>
      <c r="Q8" s="35"/>
      <c r="R8" s="35"/>
      <c r="S8" s="35"/>
      <c r="T8" s="35"/>
      <c r="U8" s="35"/>
      <c r="V8" s="35"/>
      <c r="W8" s="35" t="str">
        <f>データ!L6</f>
        <v>Bd1</v>
      </c>
      <c r="X8" s="35"/>
      <c r="Y8" s="35"/>
      <c r="Z8" s="35"/>
      <c r="AA8" s="35"/>
      <c r="AB8" s="35"/>
      <c r="AC8" s="35"/>
      <c r="AD8" s="36" t="str">
        <f>データ!$M$6</f>
        <v>非設置</v>
      </c>
      <c r="AE8" s="36"/>
      <c r="AF8" s="36"/>
      <c r="AG8" s="36"/>
      <c r="AH8" s="36"/>
      <c r="AI8" s="36"/>
      <c r="AJ8" s="36"/>
      <c r="AK8" s="3"/>
      <c r="AL8" s="37">
        <f>データ!S6</f>
        <v>107633</v>
      </c>
      <c r="AM8" s="37"/>
      <c r="AN8" s="37"/>
      <c r="AO8" s="37"/>
      <c r="AP8" s="37"/>
      <c r="AQ8" s="37"/>
      <c r="AR8" s="37"/>
      <c r="AS8" s="37"/>
      <c r="AT8" s="38">
        <f>データ!T6</f>
        <v>123.79</v>
      </c>
      <c r="AU8" s="38"/>
      <c r="AV8" s="38"/>
      <c r="AW8" s="38"/>
      <c r="AX8" s="38"/>
      <c r="AY8" s="38"/>
      <c r="AZ8" s="38"/>
      <c r="BA8" s="38"/>
      <c r="BB8" s="38">
        <f>データ!U6</f>
        <v>869.48</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2">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2">
      <c r="A10" s="2"/>
      <c r="B10" s="38" t="str">
        <f>データ!N6</f>
        <v>-</v>
      </c>
      <c r="C10" s="38"/>
      <c r="D10" s="38"/>
      <c r="E10" s="38"/>
      <c r="F10" s="38"/>
      <c r="G10" s="38"/>
      <c r="H10" s="38"/>
      <c r="I10" s="38">
        <f>データ!O6</f>
        <v>95.53</v>
      </c>
      <c r="J10" s="38"/>
      <c r="K10" s="38"/>
      <c r="L10" s="38"/>
      <c r="M10" s="38"/>
      <c r="N10" s="38"/>
      <c r="O10" s="38"/>
      <c r="P10" s="38">
        <f>データ!P6</f>
        <v>81.239999999999995</v>
      </c>
      <c r="Q10" s="38"/>
      <c r="R10" s="38"/>
      <c r="S10" s="38"/>
      <c r="T10" s="38"/>
      <c r="U10" s="38"/>
      <c r="V10" s="38"/>
      <c r="W10" s="38">
        <f>データ!Q6</f>
        <v>77.77</v>
      </c>
      <c r="X10" s="38"/>
      <c r="Y10" s="38"/>
      <c r="Z10" s="38"/>
      <c r="AA10" s="38"/>
      <c r="AB10" s="38"/>
      <c r="AC10" s="38"/>
      <c r="AD10" s="37">
        <f>データ!R6</f>
        <v>2178</v>
      </c>
      <c r="AE10" s="37"/>
      <c r="AF10" s="37"/>
      <c r="AG10" s="37"/>
      <c r="AH10" s="37"/>
      <c r="AI10" s="37"/>
      <c r="AJ10" s="37"/>
      <c r="AK10" s="2"/>
      <c r="AL10" s="37">
        <f>データ!V6</f>
        <v>87858</v>
      </c>
      <c r="AM10" s="37"/>
      <c r="AN10" s="37"/>
      <c r="AO10" s="37"/>
      <c r="AP10" s="37"/>
      <c r="AQ10" s="37"/>
      <c r="AR10" s="37"/>
      <c r="AS10" s="37"/>
      <c r="AT10" s="38">
        <f>データ!W6</f>
        <v>18.32</v>
      </c>
      <c r="AU10" s="38"/>
      <c r="AV10" s="38"/>
      <c r="AW10" s="38"/>
      <c r="AX10" s="38"/>
      <c r="AY10" s="38"/>
      <c r="AZ10" s="38"/>
      <c r="BA10" s="38"/>
      <c r="BB10" s="38">
        <f>データ!X6</f>
        <v>4795.74</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2">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2">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115</v>
      </c>
      <c r="BM16" s="66"/>
      <c r="BN16" s="66"/>
      <c r="BO16" s="66"/>
      <c r="BP16" s="66"/>
      <c r="BQ16" s="66"/>
      <c r="BR16" s="66"/>
      <c r="BS16" s="66"/>
      <c r="BT16" s="66"/>
      <c r="BU16" s="66"/>
      <c r="BV16" s="66"/>
      <c r="BW16" s="66"/>
      <c r="BX16" s="66"/>
      <c r="BY16" s="66"/>
      <c r="BZ16" s="67"/>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116</v>
      </c>
      <c r="BM47" s="66"/>
      <c r="BN47" s="66"/>
      <c r="BO47" s="66"/>
      <c r="BP47" s="66"/>
      <c r="BQ47" s="66"/>
      <c r="BR47" s="66"/>
      <c r="BS47" s="66"/>
      <c r="BT47" s="66"/>
      <c r="BU47" s="66"/>
      <c r="BV47" s="66"/>
      <c r="BW47" s="66"/>
      <c r="BX47" s="66"/>
      <c r="BY47" s="66"/>
      <c r="BZ47" s="67"/>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2">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2">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117</v>
      </c>
      <c r="BM66" s="66"/>
      <c r="BN66" s="66"/>
      <c r="BO66" s="66"/>
      <c r="BP66" s="66"/>
      <c r="BQ66" s="66"/>
      <c r="BR66" s="66"/>
      <c r="BS66" s="66"/>
      <c r="BT66" s="66"/>
      <c r="BU66" s="66"/>
      <c r="BV66" s="66"/>
      <c r="BW66" s="66"/>
      <c r="BX66" s="66"/>
      <c r="BY66" s="66"/>
      <c r="BZ66" s="67"/>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2">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eqcMgX8VUuL7M3I3UX0Wqg3UhZxI5y2FeEtdJtjiJZWjxMd3V9UAET8Akf11A025VpCFjGKKaGQIWWnkh7i+aA==" saltValue="7ClUBdvVYmpM7hAddmCL4A=="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2">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2">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
      <c r="A6" s="14" t="s">
        <v>95</v>
      </c>
      <c r="B6" s="19">
        <f>B7</f>
        <v>2021</v>
      </c>
      <c r="C6" s="19">
        <f t="shared" ref="C6:X6" si="3">C7</f>
        <v>122319</v>
      </c>
      <c r="D6" s="19">
        <f t="shared" si="3"/>
        <v>46</v>
      </c>
      <c r="E6" s="19">
        <f t="shared" si="3"/>
        <v>17</v>
      </c>
      <c r="F6" s="19">
        <f t="shared" si="3"/>
        <v>1</v>
      </c>
      <c r="G6" s="19">
        <f t="shared" si="3"/>
        <v>0</v>
      </c>
      <c r="H6" s="19" t="str">
        <f t="shared" si="3"/>
        <v>千葉県　印西市</v>
      </c>
      <c r="I6" s="19" t="str">
        <f t="shared" si="3"/>
        <v>法適用</v>
      </c>
      <c r="J6" s="19" t="str">
        <f t="shared" si="3"/>
        <v>下水道事業</v>
      </c>
      <c r="K6" s="19" t="str">
        <f t="shared" si="3"/>
        <v>公共下水道</v>
      </c>
      <c r="L6" s="19" t="str">
        <f t="shared" si="3"/>
        <v>Bd1</v>
      </c>
      <c r="M6" s="19" t="str">
        <f t="shared" si="3"/>
        <v>非設置</v>
      </c>
      <c r="N6" s="20" t="str">
        <f t="shared" si="3"/>
        <v>-</v>
      </c>
      <c r="O6" s="20">
        <f t="shared" si="3"/>
        <v>95.53</v>
      </c>
      <c r="P6" s="20">
        <f t="shared" si="3"/>
        <v>81.239999999999995</v>
      </c>
      <c r="Q6" s="20">
        <f t="shared" si="3"/>
        <v>77.77</v>
      </c>
      <c r="R6" s="20">
        <f t="shared" si="3"/>
        <v>2178</v>
      </c>
      <c r="S6" s="20">
        <f t="shared" si="3"/>
        <v>107633</v>
      </c>
      <c r="T6" s="20">
        <f t="shared" si="3"/>
        <v>123.79</v>
      </c>
      <c r="U6" s="20">
        <f t="shared" si="3"/>
        <v>869.48</v>
      </c>
      <c r="V6" s="20">
        <f t="shared" si="3"/>
        <v>87858</v>
      </c>
      <c r="W6" s="20">
        <f t="shared" si="3"/>
        <v>18.32</v>
      </c>
      <c r="X6" s="20">
        <f t="shared" si="3"/>
        <v>4795.74</v>
      </c>
      <c r="Y6" s="21" t="str">
        <f>IF(Y7="",NA(),Y7)</f>
        <v>-</v>
      </c>
      <c r="Z6" s="21" t="str">
        <f t="shared" ref="Z6:AH6" si="4">IF(Z7="",NA(),Z7)</f>
        <v>-</v>
      </c>
      <c r="AA6" s="21" t="str">
        <f t="shared" si="4"/>
        <v>-</v>
      </c>
      <c r="AB6" s="21">
        <f t="shared" si="4"/>
        <v>107.01</v>
      </c>
      <c r="AC6" s="21">
        <f t="shared" si="4"/>
        <v>105.8</v>
      </c>
      <c r="AD6" s="21" t="str">
        <f t="shared" si="4"/>
        <v>-</v>
      </c>
      <c r="AE6" s="21" t="str">
        <f t="shared" si="4"/>
        <v>-</v>
      </c>
      <c r="AF6" s="21" t="str">
        <f t="shared" si="4"/>
        <v>-</v>
      </c>
      <c r="AG6" s="21">
        <f t="shared" si="4"/>
        <v>107.85</v>
      </c>
      <c r="AH6" s="21">
        <f t="shared" si="4"/>
        <v>108.04</v>
      </c>
      <c r="AI6" s="20" t="str">
        <f>IF(AI7="","",IF(AI7="-","【-】","【"&amp;SUBSTITUTE(TEXT(AI7,"#,##0.00"),"-","△")&amp;"】"))</f>
        <v>【107.02】</v>
      </c>
      <c r="AJ6" s="21" t="str">
        <f>IF(AJ7="",NA(),AJ7)</f>
        <v>-</v>
      </c>
      <c r="AK6" s="21" t="str">
        <f t="shared" ref="AK6:AS6" si="5">IF(AK7="",NA(),AK7)</f>
        <v>-</v>
      </c>
      <c r="AL6" s="21" t="str">
        <f t="shared" si="5"/>
        <v>-</v>
      </c>
      <c r="AM6" s="20">
        <f t="shared" si="5"/>
        <v>0</v>
      </c>
      <c r="AN6" s="20">
        <f t="shared" si="5"/>
        <v>0</v>
      </c>
      <c r="AO6" s="21" t="str">
        <f t="shared" si="5"/>
        <v>-</v>
      </c>
      <c r="AP6" s="21" t="str">
        <f t="shared" si="5"/>
        <v>-</v>
      </c>
      <c r="AQ6" s="21" t="str">
        <f t="shared" si="5"/>
        <v>-</v>
      </c>
      <c r="AR6" s="21">
        <f t="shared" si="5"/>
        <v>4.72</v>
      </c>
      <c r="AS6" s="21">
        <f t="shared" si="5"/>
        <v>4.49</v>
      </c>
      <c r="AT6" s="20" t="str">
        <f>IF(AT7="","",IF(AT7="-","【-】","【"&amp;SUBSTITUTE(TEXT(AT7,"#,##0.00"),"-","△")&amp;"】"))</f>
        <v>【3.09】</v>
      </c>
      <c r="AU6" s="21" t="str">
        <f>IF(AU7="",NA(),AU7)</f>
        <v>-</v>
      </c>
      <c r="AV6" s="21" t="str">
        <f t="shared" ref="AV6:BD6" si="6">IF(AV7="",NA(),AV7)</f>
        <v>-</v>
      </c>
      <c r="AW6" s="21" t="str">
        <f t="shared" si="6"/>
        <v>-</v>
      </c>
      <c r="AX6" s="21">
        <f t="shared" si="6"/>
        <v>543.73</v>
      </c>
      <c r="AY6" s="21">
        <f t="shared" si="6"/>
        <v>587.80999999999995</v>
      </c>
      <c r="AZ6" s="21" t="str">
        <f t="shared" si="6"/>
        <v>-</v>
      </c>
      <c r="BA6" s="21" t="str">
        <f t="shared" si="6"/>
        <v>-</v>
      </c>
      <c r="BB6" s="21" t="str">
        <f t="shared" si="6"/>
        <v>-</v>
      </c>
      <c r="BC6" s="21">
        <f t="shared" si="6"/>
        <v>67.930000000000007</v>
      </c>
      <c r="BD6" s="21">
        <f t="shared" si="6"/>
        <v>68.53</v>
      </c>
      <c r="BE6" s="20" t="str">
        <f>IF(BE7="","",IF(BE7="-","【-】","【"&amp;SUBSTITUTE(TEXT(BE7,"#,##0.00"),"-","△")&amp;"】"))</f>
        <v>【71.39】</v>
      </c>
      <c r="BF6" s="21" t="str">
        <f>IF(BF7="",NA(),BF7)</f>
        <v>-</v>
      </c>
      <c r="BG6" s="21" t="str">
        <f t="shared" ref="BG6:BO6" si="7">IF(BG7="",NA(),BG7)</f>
        <v>-</v>
      </c>
      <c r="BH6" s="21" t="str">
        <f t="shared" si="7"/>
        <v>-</v>
      </c>
      <c r="BI6" s="21">
        <f t="shared" si="7"/>
        <v>162.21</v>
      </c>
      <c r="BJ6" s="21">
        <f t="shared" si="7"/>
        <v>170.89</v>
      </c>
      <c r="BK6" s="21" t="str">
        <f t="shared" si="7"/>
        <v>-</v>
      </c>
      <c r="BL6" s="21" t="str">
        <f t="shared" si="7"/>
        <v>-</v>
      </c>
      <c r="BM6" s="21" t="str">
        <f t="shared" si="7"/>
        <v>-</v>
      </c>
      <c r="BN6" s="21">
        <f t="shared" si="7"/>
        <v>857.88</v>
      </c>
      <c r="BO6" s="21">
        <f t="shared" si="7"/>
        <v>825.1</v>
      </c>
      <c r="BP6" s="20" t="str">
        <f>IF(BP7="","",IF(BP7="-","【-】","【"&amp;SUBSTITUTE(TEXT(BP7,"#,##0.00"),"-","△")&amp;"】"))</f>
        <v>【669.11】</v>
      </c>
      <c r="BQ6" s="21" t="str">
        <f>IF(BQ7="",NA(),BQ7)</f>
        <v>-</v>
      </c>
      <c r="BR6" s="21" t="str">
        <f t="shared" ref="BR6:BZ6" si="8">IF(BR7="",NA(),BR7)</f>
        <v>-</v>
      </c>
      <c r="BS6" s="21" t="str">
        <f t="shared" si="8"/>
        <v>-</v>
      </c>
      <c r="BT6" s="21">
        <f t="shared" si="8"/>
        <v>115.06</v>
      </c>
      <c r="BU6" s="21">
        <f t="shared" si="8"/>
        <v>115.9</v>
      </c>
      <c r="BV6" s="21" t="str">
        <f t="shared" si="8"/>
        <v>-</v>
      </c>
      <c r="BW6" s="21" t="str">
        <f t="shared" si="8"/>
        <v>-</v>
      </c>
      <c r="BX6" s="21" t="str">
        <f t="shared" si="8"/>
        <v>-</v>
      </c>
      <c r="BY6" s="21">
        <f t="shared" si="8"/>
        <v>94.97</v>
      </c>
      <c r="BZ6" s="21">
        <f t="shared" si="8"/>
        <v>97.07</v>
      </c>
      <c r="CA6" s="20" t="str">
        <f>IF(CA7="","",IF(CA7="-","【-】","【"&amp;SUBSTITUTE(TEXT(CA7,"#,##0.00"),"-","△")&amp;"】"))</f>
        <v>【99.73】</v>
      </c>
      <c r="CB6" s="21" t="str">
        <f>IF(CB7="",NA(),CB7)</f>
        <v>-</v>
      </c>
      <c r="CC6" s="21" t="str">
        <f t="shared" ref="CC6:CK6" si="9">IF(CC7="",NA(),CC7)</f>
        <v>-</v>
      </c>
      <c r="CD6" s="21" t="str">
        <f t="shared" si="9"/>
        <v>-</v>
      </c>
      <c r="CE6" s="21">
        <f t="shared" si="9"/>
        <v>104.88</v>
      </c>
      <c r="CF6" s="21">
        <f t="shared" si="9"/>
        <v>105.94</v>
      </c>
      <c r="CG6" s="21" t="str">
        <f t="shared" si="9"/>
        <v>-</v>
      </c>
      <c r="CH6" s="21" t="str">
        <f t="shared" si="9"/>
        <v>-</v>
      </c>
      <c r="CI6" s="21" t="str">
        <f t="shared" si="9"/>
        <v>-</v>
      </c>
      <c r="CJ6" s="21">
        <f t="shared" si="9"/>
        <v>159.49</v>
      </c>
      <c r="CK6" s="21">
        <f t="shared" si="9"/>
        <v>157.81</v>
      </c>
      <c r="CL6" s="20" t="str">
        <f>IF(CL7="","",IF(CL7="-","【-】","【"&amp;SUBSTITUTE(TEXT(CL7,"#,##0.00"),"-","△")&amp;"】"))</f>
        <v>【134.98】</v>
      </c>
      <c r="CM6" s="21" t="str">
        <f>IF(CM7="",NA(),CM7)</f>
        <v>-</v>
      </c>
      <c r="CN6" s="21" t="str">
        <f t="shared" ref="CN6:CV6" si="10">IF(CN7="",NA(),CN7)</f>
        <v>-</v>
      </c>
      <c r="CO6" s="21" t="str">
        <f t="shared" si="10"/>
        <v>-</v>
      </c>
      <c r="CP6" s="21" t="str">
        <f t="shared" si="10"/>
        <v>-</v>
      </c>
      <c r="CQ6" s="21" t="str">
        <f t="shared" si="10"/>
        <v>-</v>
      </c>
      <c r="CR6" s="21" t="str">
        <f t="shared" si="10"/>
        <v>-</v>
      </c>
      <c r="CS6" s="21" t="str">
        <f t="shared" si="10"/>
        <v>-</v>
      </c>
      <c r="CT6" s="21" t="str">
        <f t="shared" si="10"/>
        <v>-</v>
      </c>
      <c r="CU6" s="21">
        <f t="shared" si="10"/>
        <v>65.28</v>
      </c>
      <c r="CV6" s="21">
        <f t="shared" si="10"/>
        <v>64.92</v>
      </c>
      <c r="CW6" s="20" t="str">
        <f>IF(CW7="","",IF(CW7="-","【-】","【"&amp;SUBSTITUTE(TEXT(CW7,"#,##0.00"),"-","△")&amp;"】"))</f>
        <v>【59.99】</v>
      </c>
      <c r="CX6" s="21" t="str">
        <f>IF(CX7="",NA(),CX7)</f>
        <v>-</v>
      </c>
      <c r="CY6" s="21" t="str">
        <f t="shared" ref="CY6:DG6" si="11">IF(CY7="",NA(),CY7)</f>
        <v>-</v>
      </c>
      <c r="CZ6" s="21" t="str">
        <f t="shared" si="11"/>
        <v>-</v>
      </c>
      <c r="DA6" s="21">
        <f t="shared" si="11"/>
        <v>99.43</v>
      </c>
      <c r="DB6" s="21">
        <f t="shared" si="11"/>
        <v>99.43</v>
      </c>
      <c r="DC6" s="21" t="str">
        <f t="shared" si="11"/>
        <v>-</v>
      </c>
      <c r="DD6" s="21" t="str">
        <f t="shared" si="11"/>
        <v>-</v>
      </c>
      <c r="DE6" s="21" t="str">
        <f t="shared" si="11"/>
        <v>-</v>
      </c>
      <c r="DF6" s="21">
        <f t="shared" si="11"/>
        <v>92.72</v>
      </c>
      <c r="DG6" s="21">
        <f t="shared" si="11"/>
        <v>92.88</v>
      </c>
      <c r="DH6" s="20" t="str">
        <f>IF(DH7="","",IF(DH7="-","【-】","【"&amp;SUBSTITUTE(TEXT(DH7,"#,##0.00"),"-","△")&amp;"】"))</f>
        <v>【95.72】</v>
      </c>
      <c r="DI6" s="21" t="str">
        <f>IF(DI7="",NA(),DI7)</f>
        <v>-</v>
      </c>
      <c r="DJ6" s="21" t="str">
        <f t="shared" ref="DJ6:DR6" si="12">IF(DJ7="",NA(),DJ7)</f>
        <v>-</v>
      </c>
      <c r="DK6" s="21" t="str">
        <f t="shared" si="12"/>
        <v>-</v>
      </c>
      <c r="DL6" s="21">
        <f t="shared" si="12"/>
        <v>3.4</v>
      </c>
      <c r="DM6" s="21">
        <f t="shared" si="12"/>
        <v>6.94</v>
      </c>
      <c r="DN6" s="21" t="str">
        <f t="shared" si="12"/>
        <v>-</v>
      </c>
      <c r="DO6" s="21" t="str">
        <f t="shared" si="12"/>
        <v>-</v>
      </c>
      <c r="DP6" s="21" t="str">
        <f t="shared" si="12"/>
        <v>-</v>
      </c>
      <c r="DQ6" s="21">
        <f t="shared" si="12"/>
        <v>23.79</v>
      </c>
      <c r="DR6" s="21">
        <f t="shared" si="12"/>
        <v>25.66</v>
      </c>
      <c r="DS6" s="20" t="str">
        <f>IF(DS7="","",IF(DS7="-","【-】","【"&amp;SUBSTITUTE(TEXT(DS7,"#,##0.00"),"-","△")&amp;"】"))</f>
        <v>【38.17】</v>
      </c>
      <c r="DT6" s="21" t="str">
        <f>IF(DT7="",NA(),DT7)</f>
        <v>-</v>
      </c>
      <c r="DU6" s="21" t="str">
        <f t="shared" ref="DU6:EC6" si="13">IF(DU7="",NA(),DU7)</f>
        <v>-</v>
      </c>
      <c r="DV6" s="21" t="str">
        <f t="shared" si="13"/>
        <v>-</v>
      </c>
      <c r="DW6" s="20">
        <f t="shared" si="13"/>
        <v>0</v>
      </c>
      <c r="DX6" s="20">
        <f t="shared" si="13"/>
        <v>0</v>
      </c>
      <c r="DY6" s="21" t="str">
        <f t="shared" si="13"/>
        <v>-</v>
      </c>
      <c r="DZ6" s="21" t="str">
        <f t="shared" si="13"/>
        <v>-</v>
      </c>
      <c r="EA6" s="21" t="str">
        <f t="shared" si="13"/>
        <v>-</v>
      </c>
      <c r="EB6" s="21">
        <f t="shared" si="13"/>
        <v>1.22</v>
      </c>
      <c r="EC6" s="21">
        <f t="shared" si="13"/>
        <v>1.61</v>
      </c>
      <c r="ED6" s="20" t="str">
        <f>IF(ED7="","",IF(ED7="-","【-】","【"&amp;SUBSTITUTE(TEXT(ED7,"#,##0.00"),"-","△")&amp;"】"))</f>
        <v>【6.54】</v>
      </c>
      <c r="EE6" s="21" t="str">
        <f>IF(EE7="",NA(),EE7)</f>
        <v>-</v>
      </c>
      <c r="EF6" s="21" t="str">
        <f t="shared" ref="EF6:EN6" si="14">IF(EF7="",NA(),EF7)</f>
        <v>-</v>
      </c>
      <c r="EG6" s="21" t="str">
        <f t="shared" si="14"/>
        <v>-</v>
      </c>
      <c r="EH6" s="21">
        <f t="shared" si="14"/>
        <v>0.06</v>
      </c>
      <c r="EI6" s="21">
        <f t="shared" si="14"/>
        <v>0.32</v>
      </c>
      <c r="EJ6" s="21" t="str">
        <f t="shared" si="14"/>
        <v>-</v>
      </c>
      <c r="EK6" s="21" t="str">
        <f t="shared" si="14"/>
        <v>-</v>
      </c>
      <c r="EL6" s="21" t="str">
        <f t="shared" si="14"/>
        <v>-</v>
      </c>
      <c r="EM6" s="21">
        <f t="shared" si="14"/>
        <v>0.09</v>
      </c>
      <c r="EN6" s="21">
        <f t="shared" si="14"/>
        <v>0.17</v>
      </c>
      <c r="EO6" s="20" t="str">
        <f>IF(EO7="","",IF(EO7="-","【-】","【"&amp;SUBSTITUTE(TEXT(EO7,"#,##0.00"),"-","△")&amp;"】"))</f>
        <v>【0.24】</v>
      </c>
    </row>
    <row r="7" spans="1:148" s="22" customFormat="1" x14ac:dyDescent="0.2">
      <c r="A7" s="14"/>
      <c r="B7" s="23">
        <v>2021</v>
      </c>
      <c r="C7" s="23">
        <v>122319</v>
      </c>
      <c r="D7" s="23">
        <v>46</v>
      </c>
      <c r="E7" s="23">
        <v>17</v>
      </c>
      <c r="F7" s="23">
        <v>1</v>
      </c>
      <c r="G7" s="23">
        <v>0</v>
      </c>
      <c r="H7" s="23" t="s">
        <v>96</v>
      </c>
      <c r="I7" s="23" t="s">
        <v>97</v>
      </c>
      <c r="J7" s="23" t="s">
        <v>98</v>
      </c>
      <c r="K7" s="23" t="s">
        <v>99</v>
      </c>
      <c r="L7" s="23" t="s">
        <v>100</v>
      </c>
      <c r="M7" s="23" t="s">
        <v>101</v>
      </c>
      <c r="N7" s="24" t="s">
        <v>102</v>
      </c>
      <c r="O7" s="24">
        <v>95.53</v>
      </c>
      <c r="P7" s="24">
        <v>81.239999999999995</v>
      </c>
      <c r="Q7" s="24">
        <v>77.77</v>
      </c>
      <c r="R7" s="24">
        <v>2178</v>
      </c>
      <c r="S7" s="24">
        <v>107633</v>
      </c>
      <c r="T7" s="24">
        <v>123.79</v>
      </c>
      <c r="U7" s="24">
        <v>869.48</v>
      </c>
      <c r="V7" s="24">
        <v>87858</v>
      </c>
      <c r="W7" s="24">
        <v>18.32</v>
      </c>
      <c r="X7" s="24">
        <v>4795.74</v>
      </c>
      <c r="Y7" s="24" t="s">
        <v>102</v>
      </c>
      <c r="Z7" s="24" t="s">
        <v>102</v>
      </c>
      <c r="AA7" s="24" t="s">
        <v>102</v>
      </c>
      <c r="AB7" s="24">
        <v>107.01</v>
      </c>
      <c r="AC7" s="24">
        <v>105.8</v>
      </c>
      <c r="AD7" s="24" t="s">
        <v>102</v>
      </c>
      <c r="AE7" s="24" t="s">
        <v>102</v>
      </c>
      <c r="AF7" s="24" t="s">
        <v>102</v>
      </c>
      <c r="AG7" s="24">
        <v>107.85</v>
      </c>
      <c r="AH7" s="24">
        <v>108.04</v>
      </c>
      <c r="AI7" s="24">
        <v>107.02</v>
      </c>
      <c r="AJ7" s="24" t="s">
        <v>102</v>
      </c>
      <c r="AK7" s="24" t="s">
        <v>102</v>
      </c>
      <c r="AL7" s="24" t="s">
        <v>102</v>
      </c>
      <c r="AM7" s="24">
        <v>0</v>
      </c>
      <c r="AN7" s="24">
        <v>0</v>
      </c>
      <c r="AO7" s="24" t="s">
        <v>102</v>
      </c>
      <c r="AP7" s="24" t="s">
        <v>102</v>
      </c>
      <c r="AQ7" s="24" t="s">
        <v>102</v>
      </c>
      <c r="AR7" s="24">
        <v>4.72</v>
      </c>
      <c r="AS7" s="24">
        <v>4.49</v>
      </c>
      <c r="AT7" s="24">
        <v>3.09</v>
      </c>
      <c r="AU7" s="24" t="s">
        <v>102</v>
      </c>
      <c r="AV7" s="24" t="s">
        <v>102</v>
      </c>
      <c r="AW7" s="24" t="s">
        <v>102</v>
      </c>
      <c r="AX7" s="24">
        <v>543.73</v>
      </c>
      <c r="AY7" s="24">
        <v>587.80999999999995</v>
      </c>
      <c r="AZ7" s="24" t="s">
        <v>102</v>
      </c>
      <c r="BA7" s="24" t="s">
        <v>102</v>
      </c>
      <c r="BB7" s="24" t="s">
        <v>102</v>
      </c>
      <c r="BC7" s="24">
        <v>67.930000000000007</v>
      </c>
      <c r="BD7" s="24">
        <v>68.53</v>
      </c>
      <c r="BE7" s="24">
        <v>71.39</v>
      </c>
      <c r="BF7" s="24" t="s">
        <v>102</v>
      </c>
      <c r="BG7" s="24" t="s">
        <v>102</v>
      </c>
      <c r="BH7" s="24" t="s">
        <v>102</v>
      </c>
      <c r="BI7" s="24">
        <v>162.21</v>
      </c>
      <c r="BJ7" s="24">
        <v>170.89</v>
      </c>
      <c r="BK7" s="24" t="s">
        <v>102</v>
      </c>
      <c r="BL7" s="24" t="s">
        <v>102</v>
      </c>
      <c r="BM7" s="24" t="s">
        <v>102</v>
      </c>
      <c r="BN7" s="24">
        <v>857.88</v>
      </c>
      <c r="BO7" s="24">
        <v>825.1</v>
      </c>
      <c r="BP7" s="24">
        <v>669.11</v>
      </c>
      <c r="BQ7" s="24" t="s">
        <v>102</v>
      </c>
      <c r="BR7" s="24" t="s">
        <v>102</v>
      </c>
      <c r="BS7" s="24" t="s">
        <v>102</v>
      </c>
      <c r="BT7" s="24">
        <v>115.06</v>
      </c>
      <c r="BU7" s="24">
        <v>115.9</v>
      </c>
      <c r="BV7" s="24" t="s">
        <v>102</v>
      </c>
      <c r="BW7" s="24" t="s">
        <v>102</v>
      </c>
      <c r="BX7" s="24" t="s">
        <v>102</v>
      </c>
      <c r="BY7" s="24">
        <v>94.97</v>
      </c>
      <c r="BZ7" s="24">
        <v>97.07</v>
      </c>
      <c r="CA7" s="24">
        <v>99.73</v>
      </c>
      <c r="CB7" s="24" t="s">
        <v>102</v>
      </c>
      <c r="CC7" s="24" t="s">
        <v>102</v>
      </c>
      <c r="CD7" s="24" t="s">
        <v>102</v>
      </c>
      <c r="CE7" s="24">
        <v>104.88</v>
      </c>
      <c r="CF7" s="24">
        <v>105.94</v>
      </c>
      <c r="CG7" s="24" t="s">
        <v>102</v>
      </c>
      <c r="CH7" s="24" t="s">
        <v>102</v>
      </c>
      <c r="CI7" s="24" t="s">
        <v>102</v>
      </c>
      <c r="CJ7" s="24">
        <v>159.49</v>
      </c>
      <c r="CK7" s="24">
        <v>157.81</v>
      </c>
      <c r="CL7" s="24">
        <v>134.97999999999999</v>
      </c>
      <c r="CM7" s="24" t="s">
        <v>102</v>
      </c>
      <c r="CN7" s="24" t="s">
        <v>102</v>
      </c>
      <c r="CO7" s="24" t="s">
        <v>102</v>
      </c>
      <c r="CP7" s="24" t="s">
        <v>102</v>
      </c>
      <c r="CQ7" s="24" t="s">
        <v>102</v>
      </c>
      <c r="CR7" s="24" t="s">
        <v>102</v>
      </c>
      <c r="CS7" s="24" t="s">
        <v>102</v>
      </c>
      <c r="CT7" s="24" t="s">
        <v>102</v>
      </c>
      <c r="CU7" s="24">
        <v>65.28</v>
      </c>
      <c r="CV7" s="24">
        <v>64.92</v>
      </c>
      <c r="CW7" s="24">
        <v>59.99</v>
      </c>
      <c r="CX7" s="24" t="s">
        <v>102</v>
      </c>
      <c r="CY7" s="24" t="s">
        <v>102</v>
      </c>
      <c r="CZ7" s="24" t="s">
        <v>102</v>
      </c>
      <c r="DA7" s="24">
        <v>99.43</v>
      </c>
      <c r="DB7" s="24">
        <v>99.43</v>
      </c>
      <c r="DC7" s="24" t="s">
        <v>102</v>
      </c>
      <c r="DD7" s="24" t="s">
        <v>102</v>
      </c>
      <c r="DE7" s="24" t="s">
        <v>102</v>
      </c>
      <c r="DF7" s="24">
        <v>92.72</v>
      </c>
      <c r="DG7" s="24">
        <v>92.88</v>
      </c>
      <c r="DH7" s="24">
        <v>95.72</v>
      </c>
      <c r="DI7" s="24" t="s">
        <v>102</v>
      </c>
      <c r="DJ7" s="24" t="s">
        <v>102</v>
      </c>
      <c r="DK7" s="24" t="s">
        <v>102</v>
      </c>
      <c r="DL7" s="24">
        <v>3.4</v>
      </c>
      <c r="DM7" s="24">
        <v>6.94</v>
      </c>
      <c r="DN7" s="24" t="s">
        <v>102</v>
      </c>
      <c r="DO7" s="24" t="s">
        <v>102</v>
      </c>
      <c r="DP7" s="24" t="s">
        <v>102</v>
      </c>
      <c r="DQ7" s="24">
        <v>23.79</v>
      </c>
      <c r="DR7" s="24">
        <v>25.66</v>
      </c>
      <c r="DS7" s="24">
        <v>38.17</v>
      </c>
      <c r="DT7" s="24" t="s">
        <v>102</v>
      </c>
      <c r="DU7" s="24" t="s">
        <v>102</v>
      </c>
      <c r="DV7" s="24" t="s">
        <v>102</v>
      </c>
      <c r="DW7" s="24">
        <v>0</v>
      </c>
      <c r="DX7" s="24">
        <v>0</v>
      </c>
      <c r="DY7" s="24" t="s">
        <v>102</v>
      </c>
      <c r="DZ7" s="24" t="s">
        <v>102</v>
      </c>
      <c r="EA7" s="24" t="s">
        <v>102</v>
      </c>
      <c r="EB7" s="24">
        <v>1.22</v>
      </c>
      <c r="EC7" s="24">
        <v>1.61</v>
      </c>
      <c r="ED7" s="24">
        <v>6.54</v>
      </c>
      <c r="EE7" s="24" t="s">
        <v>102</v>
      </c>
      <c r="EF7" s="24" t="s">
        <v>102</v>
      </c>
      <c r="EG7" s="24" t="s">
        <v>102</v>
      </c>
      <c r="EH7" s="24">
        <v>0.06</v>
      </c>
      <c r="EI7" s="24">
        <v>0.32</v>
      </c>
      <c r="EJ7" s="24" t="s">
        <v>102</v>
      </c>
      <c r="EK7" s="24" t="s">
        <v>102</v>
      </c>
      <c r="EL7" s="24" t="s">
        <v>102</v>
      </c>
      <c r="EM7" s="24">
        <v>0.09</v>
      </c>
      <c r="EN7" s="24">
        <v>0.17</v>
      </c>
      <c r="EO7" s="24">
        <v>0.24</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2">
      <c r="B11">
        <v>4</v>
      </c>
      <c r="C11">
        <v>3</v>
      </c>
      <c r="D11">
        <v>2</v>
      </c>
      <c r="E11">
        <v>1</v>
      </c>
      <c r="F11">
        <v>0</v>
      </c>
      <c r="G11" t="s">
        <v>108</v>
      </c>
    </row>
    <row r="12" spans="1:148" x14ac:dyDescent="0.2">
      <c r="B12">
        <v>1</v>
      </c>
      <c r="C12">
        <v>1</v>
      </c>
      <c r="D12">
        <v>1</v>
      </c>
      <c r="E12">
        <v>2</v>
      </c>
      <c r="F12">
        <v>3</v>
      </c>
      <c r="G12" t="s">
        <v>109</v>
      </c>
    </row>
    <row r="13" spans="1:148" x14ac:dyDescent="0.2">
      <c r="B13" t="s">
        <v>110</v>
      </c>
      <c r="C13" t="s">
        <v>111</v>
      </c>
      <c r="D13" t="s">
        <v>112</v>
      </c>
      <c r="E13" t="s">
        <v>113</v>
      </c>
      <c r="F13" t="s">
        <v>112</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中村 碧</cp:lastModifiedBy>
  <cp:lastPrinted>2023-02-01T04:30:52Z</cp:lastPrinted>
  <dcterms:created xsi:type="dcterms:W3CDTF">2023-01-12T23:28:57Z</dcterms:created>
  <dcterms:modified xsi:type="dcterms:W3CDTF">2023-02-01T04:30:55Z</dcterms:modified>
  <cp:category/>
</cp:coreProperties>
</file>