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PCV002FST01.dpc.pref.chiba.lg.jp\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A2814E19-D7FB-4332-AE43-035B12C943E8}" xr6:coauthVersionLast="47" xr6:coauthVersionMax="47" xr10:uidLastSave="{00000000-0000-0000-0000-000000000000}"/>
  <workbookProtection workbookAlgorithmName="SHA-512" workbookHashValue="gynkHy5lmjZstKcf3XeZ+corLgNst6uHoWTqIYChZGDTpRGFVdhQPGhy3eGX+pSHcLj6XROUD+J3BFFsBVbjsQ==" workbookSaltValue="O+Xbf+E2FqqniLlZGJ+Gug==" workbookSpinCount="100000" lockStructure="1"/>
  <bookViews>
    <workbookView xWindow="28692" yWindow="-108" windowWidth="29016" windowHeight="1569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E85" i="4"/>
  <c r="BB10" i="4"/>
  <c r="AT10" i="4"/>
  <c r="AL10" i="4"/>
  <c r="W10" i="4"/>
  <c r="I10" i="4"/>
  <c r="BB8" i="4"/>
  <c r="AT8" i="4"/>
  <c r="AD8" i="4"/>
  <c r="W8" i="4"/>
  <c r="P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<sst xmlns="http://schemas.openxmlformats.org/spreadsheetml/2006/main" count="228" uniqueCount="115">
  <si>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</si>
  <si>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</si>
  <si>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</si>
  <si>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</si>
  <si>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</si>
  <si>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</si>
  <si>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</si>
  <si>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</si>
  <si>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</si>
  <si>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</si>
  <si>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</si>
  <si>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</si>
  <si>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</si>
  <si>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</si>
  <si>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</si>
  <si>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</si>
  <si>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</si>
  <si>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</si>
  <si>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</si>
  <si>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</si>
  <si>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</si>
  <si>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</si>
  <si>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</si>
  <si>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</si>
  <si>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</si>
  <si>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</si>
  <si>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</si>
  <si>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</si>
  <si>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</si>
  <si>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</si>
  <si>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</si>
  <si>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</si>
  <si>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</si>
  <si>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</si>
  <si>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</si>
  <si>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</si>
  <si>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</si>
  <si>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</si>
  <si>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</si>
  <si>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</si>
  <si>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</si>
  <si>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</si>
  <si>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</si>
  <si>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</si>
  <si>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</si>
  <si>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</si>
  <si>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</si>
  <si>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</si>
  <si>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</si>
  <si>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</si>
  <si>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</si>
  <si>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</si>
  <si>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</si>
  <si>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</si>
  <si>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</si>
  <si>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</si>
  <si>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</si>
  <si>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</si>
  <si>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</si>
  <si>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</si>
  <si>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</si>
  <si>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</si>
  <si>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</si>
  <si>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</si>
  <si>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</si>
  <si>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</si>
  <si>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</si>
  <si>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</si>
  <si>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</si>
  <si>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</si>
  <si>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</si>
  <si>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</si>
  <si>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</si>
  <si>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</si>
  <si>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</si>
  <si>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</si>
  <si>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</si>
  <si>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</si>
  <si>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</si>
  <si>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</si>
  <si>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</si>
  <si>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</si>
  <si>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</si>
  <si>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</si>
  <si>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</si>
  <si>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</si>
  <si>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</si>
  <si>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</si>
  <si>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</si>
  <si>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</si>
  <si>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</si>
  <si>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</si>
  <si>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</si>
  <si>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</si>
  <si>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</si>
  <si>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</si>
  <si>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</si>
  <si>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</si>
  <si>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</si>
  <si>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</si>
  <si>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</si>
  <si>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</si>
  <si>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</si>
  <si>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</si>
  <si>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</si>
  <si>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</si>
  <si>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</si>
  <si>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</si>
  <si>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</si>
  <si>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</si>
  <si>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</si>
  <si>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</si>
  <si>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②管路経年化率は増加傾向となっており、③管路更新率については、この5年では0.19％、約526年ペースでの更新となっている。また①有形固定資産減価償却率も今後ますます老朽化が進み上昇していくと考えられることから、今後は更新ペースを上げていく必要がある。</t>
    <rPh sb="9" eb="11">
      <t>ゾウカ</t>
    </rPh>
    <rPh sb="11" eb="13">
      <t>ケイコウ</t>
    </rPh>
    <phoneticPr fontId="4"/>
  </si>
  <si>
    <t>　①経常収支比率は、収支の黒字であることを示す100％を上回っており、類似団体平均値も上回っている。③流動比率については、年々比率は上がり100％を上回っているものの、類似団体平均値よりも低い傾向が続いている。
　②近年、累積欠損金は発生しておらず、累積欠損金比率は0％を維持している。
　④企業債残高対給水収益比率は減少傾向にあり、令和２年度から全国平均を下回っている。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また、今後受水量の増加が見込まれることから、受水費の費用割合がさらに増えることが予想される。
　⑦施設利用率については認可変更に伴う施設能力の見直しにより向上し、全国平均、類似団体平均値を上回っている。
　⑧有収率は、管路の老朽化が進み、漏水が多いことが考えられたため、漏水調査の業務委託を行い、平成29年度からは類似団体平均値を上回っている。しかし、根本的な解決には計画的な管路の更新が必要である。</t>
    <rPh sb="10" eb="12">
      <t>シュウシ</t>
    </rPh>
    <rPh sb="13" eb="15">
      <t>クロジ</t>
    </rPh>
    <rPh sb="21" eb="22">
      <t>シメ</t>
    </rPh>
    <rPh sb="28" eb="30">
      <t>ウワマワ</t>
    </rPh>
    <rPh sb="61" eb="63">
      <t>ネンネン</t>
    </rPh>
    <rPh sb="63" eb="65">
      <t>ヒリツ</t>
    </rPh>
    <rPh sb="66" eb="67">
      <t>ア</t>
    </rPh>
    <rPh sb="108" eb="110">
      <t>キンネン</t>
    </rPh>
    <rPh sb="117" eb="119">
      <t>ハッセイ</t>
    </rPh>
    <rPh sb="125" eb="127">
      <t>ルイセキ</t>
    </rPh>
    <rPh sb="127" eb="130">
      <t>ケッソンキン</t>
    </rPh>
    <rPh sb="451" eb="453">
      <t>カンロ</t>
    </rPh>
    <rPh sb="454" eb="457">
      <t>ロウキュウカ</t>
    </rPh>
    <rPh sb="458" eb="459">
      <t>スス</t>
    </rPh>
    <rPh sb="461" eb="463">
      <t>ロウスイ</t>
    </rPh>
    <rPh sb="464" eb="465">
      <t>オオ</t>
    </rPh>
    <rPh sb="469" eb="470">
      <t>カンガ</t>
    </rPh>
    <rPh sb="477" eb="479">
      <t>ロウスイ</t>
    </rPh>
    <rPh sb="479" eb="481">
      <t>チョウサ</t>
    </rPh>
    <rPh sb="490" eb="492">
      <t>ヘイセイ</t>
    </rPh>
    <rPh sb="494" eb="496">
      <t>ネンド</t>
    </rPh>
    <rPh sb="499" eb="501">
      <t>ルイジ</t>
    </rPh>
    <rPh sb="501" eb="503">
      <t>ダンタイ</t>
    </rPh>
    <rPh sb="503" eb="506">
      <t>ヘイキンチ</t>
    </rPh>
    <rPh sb="507" eb="509">
      <t>ウワマワ</t>
    </rPh>
    <phoneticPr fontId="4"/>
  </si>
  <si>
    <t>　近年、人口減少及び節水機器の普及などにより給水収益の減少が著しく、事業運営に必要となる資金が減少している。また、管路経年化率からも今後ますます管路の老朽化が進行し、有収率の向上が課題となっている。さらに、霞ヶ浦導水事業の推進に伴い用水供給事業者からの受水量の増加が予定され、経営状況はより厳しさを増すことが見込まれる。
　このような状況の中、水道水の安全を確保し安定した供給を堅持するため費用の縮減や効率化への取り組みがより一層必要となるとともに財源確保の観点から水道料金についても健全な事業運営を確保できるよう適宜見直す必要がある。</t>
    <rPh sb="1" eb="3">
      <t>キンネン</t>
    </rPh>
    <rPh sb="8" eb="9">
      <t>オヨ</t>
    </rPh>
    <rPh sb="47" eb="49">
      <t>ゲンショウ</t>
    </rPh>
    <rPh sb="103" eb="106">
      <t>カスミガウラ</t>
    </rPh>
    <rPh sb="106" eb="108">
      <t>ドウスイ</t>
    </rPh>
    <rPh sb="108" eb="110">
      <t>ジギョウ</t>
    </rPh>
    <rPh sb="111" eb="113">
      <t>スイシン</t>
    </rPh>
    <rPh sb="140" eb="142">
      <t>ジョウキョウ</t>
    </rPh>
    <rPh sb="154" eb="156">
      <t>ミコ</t>
    </rPh>
    <rPh sb="257" eb="259">
      <t>テキギ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</si>
</sst>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0.26</c:v>
                </c:pt>
                <c:pt idx="1">
                  <c:v>0.24</c:v>
                </c:pt>
                <c:pt idx="2">
                  <c:v>0.06</c:v>
                </c:pt>
                <c:pt idx="3">
                  <c:v>0.35</c:v>
                </c:pt>
                <c:pt idx="4">
                  <c:v>0.02</c:v>
                </c:pt>
              </c:numCache>
            </c:numRef>
          </c:val>
          <c:extLst>
            <c:ext xmlns:c16="http://schemas.microsoft.com/office/drawing/2014/chart" uri="{C3380CC4-5D6E-409C-BE32-E72D297353CC}">
              <c16:uniqueId val="{00000000-DDB9-483D-AFC8-503E040A049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DDB9-483D-AFC8-503E040A049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51.16</c:v>
                </c:pt>
                <c:pt idx="1">
                  <c:v>50.24</c:v>
                </c:pt>
                <c:pt idx="2">
                  <c:v>74.52</c:v>
                </c:pt>
                <c:pt idx="3">
                  <c:v>75.28</c:v>
                </c:pt>
                <c:pt idx="4">
                  <c:v>73.81</c:v>
                </c:pt>
              </c:numCache>
            </c:numRef>
          </c:val>
          <c:extLst>
            <c:ext xmlns:c16="http://schemas.microsoft.com/office/drawing/2014/chart" uri="{C3380CC4-5D6E-409C-BE32-E72D297353CC}">
              <c16:uniqueId val="{00000000-8E8C-490C-8964-5DDA089F29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8E8C-490C-8964-5DDA089F29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86.43</c:v>
                </c:pt>
                <c:pt idx="1">
                  <c:v>87.01</c:v>
                </c:pt>
                <c:pt idx="2">
                  <c:v>85.44</c:v>
                </c:pt>
                <c:pt idx="3">
                  <c:v>86.99</c:v>
                </c:pt>
                <c:pt idx="4">
                  <c:v>86.88</c:v>
                </c:pt>
              </c:numCache>
            </c:numRef>
          </c:val>
          <c:extLst>
            <c:ext xmlns:c16="http://schemas.microsoft.com/office/drawing/2014/chart" uri="{C3380CC4-5D6E-409C-BE32-E72D297353CC}">
              <c16:uniqueId val="{00000000-28A3-4217-B7B4-1ABA948AEE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28A3-4217-B7B4-1ABA948AEE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112.94</c:v>
                </c:pt>
                <c:pt idx="1">
                  <c:v>120.2</c:v>
                </c:pt>
                <c:pt idx="2">
                  <c:v>115.18</c:v>
                </c:pt>
                <c:pt idx="3">
                  <c:v>116.95</c:v>
                </c:pt>
                <c:pt idx="4">
                  <c:v>123.84</c:v>
                </c:pt>
              </c:numCache>
            </c:numRef>
          </c:val>
          <c:extLst>
            <c:ext xmlns:c16="http://schemas.microsoft.com/office/drawing/2014/chart" uri="{C3380CC4-5D6E-409C-BE32-E72D297353CC}">
              <c16:uniqueId val="{00000000-E675-4755-8169-4A68EDC9EF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E675-4755-8169-4A68EDC9EF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51.34</c:v>
                </c:pt>
                <c:pt idx="1">
                  <c:v>52.79</c:v>
                </c:pt>
                <c:pt idx="2">
                  <c:v>54.41</c:v>
                </c:pt>
                <c:pt idx="3">
                  <c:v>55.63</c:v>
                </c:pt>
                <c:pt idx="4">
                  <c:v>57.02</c:v>
                </c:pt>
              </c:numCache>
            </c:numRef>
          </c:val>
          <c:extLst>
            <c:ext xmlns:c16="http://schemas.microsoft.com/office/drawing/2014/chart" uri="{C3380CC4-5D6E-409C-BE32-E72D297353CC}">
              <c16:uniqueId val="{00000000-C624-4494-A85D-52E9F3E2D0E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C624-4494-A85D-52E9F3E2D0E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29.79</c:v>
                </c:pt>
                <c:pt idx="1">
                  <c:v>30.04</c:v>
                </c:pt>
                <c:pt idx="2">
                  <c:v>29.99</c:v>
                </c:pt>
                <c:pt idx="3">
                  <c:v>32.450000000000003</c:v>
                </c:pt>
                <c:pt idx="4">
                  <c:v>32.53</c:v>
                </c:pt>
              </c:numCache>
            </c:numRef>
          </c:val>
          <c:extLst>
            <c:ext xmlns:c16="http://schemas.microsoft.com/office/drawing/2014/chart" uri="{C3380CC4-5D6E-409C-BE32-E72D297353CC}">
              <c16:uniqueId val="{00000000-94C5-4CE8-9C4F-4D9EE902E68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94C5-4CE8-9C4F-4D9EE902E68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27-4E7E-82E9-288FF8D488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5227-4E7E-82E9-288FF8D488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116.54</c:v>
                </c:pt>
                <c:pt idx="1">
                  <c:v>155.22999999999999</c:v>
                </c:pt>
                <c:pt idx="2">
                  <c:v>188.23</c:v>
                </c:pt>
                <c:pt idx="3">
                  <c:v>215.46</c:v>
                </c:pt>
                <c:pt idx="4">
                  <c:v>266.77999999999997</c:v>
                </c:pt>
              </c:numCache>
            </c:numRef>
          </c:val>
          <c:extLst>
            <c:ext xmlns:c16="http://schemas.microsoft.com/office/drawing/2014/chart" uri="{C3380CC4-5D6E-409C-BE32-E72D297353CC}">
              <c16:uniqueId val="{00000000-ABAF-4C4E-AEC5-0862691A123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ABAF-4C4E-AEC5-0862691A123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326.32</c:v>
                </c:pt>
                <c:pt idx="1">
                  <c:v>305.52999999999997</c:v>
                </c:pt>
                <c:pt idx="2">
                  <c:v>286.22000000000003</c:v>
                </c:pt>
                <c:pt idx="3">
                  <c:v>257.64999999999998</c:v>
                </c:pt>
                <c:pt idx="4">
                  <c:v>241.62</c:v>
                </c:pt>
              </c:numCache>
            </c:numRef>
          </c:val>
          <c:extLst>
            <c:ext xmlns:c16="http://schemas.microsoft.com/office/drawing/2014/chart" uri="{C3380CC4-5D6E-409C-BE32-E72D297353CC}">
              <c16:uniqueId val="{00000000-DEAA-4E07-A620-B4AD05CBF79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DEAA-4E07-A620-B4AD05CBF79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83.33</c:v>
                </c:pt>
                <c:pt idx="1">
                  <c:v>81.760000000000005</c:v>
                </c:pt>
                <c:pt idx="2">
                  <c:v>78.040000000000006</c:v>
                </c:pt>
                <c:pt idx="3">
                  <c:v>76.67</c:v>
                </c:pt>
                <c:pt idx="4">
                  <c:v>79.03</c:v>
                </c:pt>
              </c:numCache>
            </c:numRef>
          </c:val>
          <c:extLst>
            <c:ext xmlns:c16="http://schemas.microsoft.com/office/drawing/2014/chart" uri="{C3380CC4-5D6E-409C-BE32-E72D297353CC}">
              <c16:uniqueId val="{00000000-2C03-444C-A00D-08F2FBCC778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C03-444C-A00D-08F2FBCC778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273.17</c:v>
                </c:pt>
                <c:pt idx="1">
                  <c:v>279.07</c:v>
                </c:pt>
                <c:pt idx="2">
                  <c:v>292.98</c:v>
                </c:pt>
                <c:pt idx="3">
                  <c:v>296.39</c:v>
                </c:pt>
                <c:pt idx="4">
                  <c:v>287.14999999999998</c:v>
                </c:pt>
              </c:numCache>
            </c:numRef>
          </c:val>
          <c:extLst>
            <c:ext xmlns:c16="http://schemas.microsoft.com/office/drawing/2014/chart" uri="{C3380CC4-5D6E-409C-BE32-E72D297353CC}">
              <c16:uniqueId val="{00000000-4562-4430-B656-3C94FC077FF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4562-4430-B656-3C94FC077FF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千葉県　八街市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67739</v>
      </c>
      <c r="AM8" s="66"/>
      <c r="AN8" s="66"/>
      <c r="AO8" s="66"/>
      <c r="AP8" s="66"/>
      <c r="AQ8" s="66"/>
      <c r="AR8" s="66"/>
      <c r="AS8" s="66"/>
      <c r="AT8" s="37">
        <f>データ!$S$6</f>
        <v>74.94</v>
      </c>
      <c r="AU8" s="38"/>
      <c r="AV8" s="38"/>
      <c r="AW8" s="38"/>
      <c r="AX8" s="38"/>
      <c r="AY8" s="38"/>
      <c r="AZ8" s="38"/>
      <c r="BA8" s="38"/>
      <c r="BB8" s="55">
        <f>データ!$T$6</f>
        <v>903.91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67.099999999999994</v>
      </c>
      <c r="J10" s="38"/>
      <c r="K10" s="38"/>
      <c r="L10" s="38"/>
      <c r="M10" s="38"/>
      <c r="N10" s="38"/>
      <c r="O10" s="65"/>
      <c r="P10" s="55">
        <f>データ!$P$6</f>
        <v>53.34</v>
      </c>
      <c r="Q10" s="55"/>
      <c r="R10" s="55"/>
      <c r="S10" s="55"/>
      <c r="T10" s="55"/>
      <c r="U10" s="55"/>
      <c r="V10" s="55"/>
      <c r="W10" s="66">
        <f>データ!$Q$6</f>
        <v>3970</v>
      </c>
      <c r="X10" s="66"/>
      <c r="Y10" s="66"/>
      <c r="Z10" s="66"/>
      <c r="AA10" s="66"/>
      <c r="AB10" s="66"/>
      <c r="AC10" s="66"/>
      <c r="AD10" s="2"/>
      <c r="AE10" s="2"/>
      <c r="AF10" s="2"/>
      <c r="AG10" s="2"/>
      <c r="AH10" s="2"/>
      <c r="AI10" s="2"/>
      <c r="AJ10" s="2"/>
      <c r="AK10" s="2"/>
      <c r="AL10" s="66">
        <f>データ!$U$6</f>
        <v>35987</v>
      </c>
      <c r="AM10" s="66"/>
      <c r="AN10" s="66"/>
      <c r="AO10" s="66"/>
      <c r="AP10" s="66"/>
      <c r="AQ10" s="66"/>
      <c r="AR10" s="66"/>
      <c r="AS10" s="66"/>
      <c r="AT10" s="37">
        <f>データ!$V$6</f>
        <v>39.909999999999997</v>
      </c>
      <c r="AU10" s="38"/>
      <c r="AV10" s="38"/>
      <c r="AW10" s="38"/>
      <c r="AX10" s="38"/>
      <c r="AY10" s="38"/>
      <c r="AZ10" s="38"/>
      <c r="BA10" s="38"/>
      <c r="BB10" s="55">
        <f>データ!$W$6</f>
        <v>901.7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lJXugyftBFCksqVP8eZxzHh7ycyEjI0fTdejmVcGxqNnIVYTJSXKe8bqKsrDbJ93UkyVMX/e89umR2kiG3Xxw==" saltValue="krbYsygVah5aLwBlD1qJW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122301</v>
      </c>
      <c r="D6" s="20">
        <f t="shared" si="3"/>
        <v>46</v>
      </c>
      <c r="E6" s="20">
        <f t="shared" si="3"/>
        <v>1</v>
      </c>
      <c r="F6" s="20">
        <f t="shared" si="3"/>
        <v>0</v>
      </c>
      <c r="G6" s="20">
        <f t="shared" si="3"/>
        <v>1</v>
      </c>
      <c r="H6" s="20" t="str">
        <f t="shared" si="3"/>
        <v>千葉県　八街市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67.099999999999994</v>
      </c>
      <c r="P6" s="21">
        <f t="shared" si="3"/>
        <v>53.34</v>
      </c>
      <c r="Q6" s="21">
        <f t="shared" si="3"/>
        <v>3970</v>
      </c>
      <c r="R6" s="21">
        <f t="shared" si="3"/>
        <v>67739</v>
      </c>
      <c r="S6" s="21">
        <f t="shared" si="3"/>
        <v>74.94</v>
      </c>
      <c r="T6" s="21">
        <f t="shared" si="3"/>
        <v>903.91</v>
      </c>
      <c r="U6" s="21">
        <f t="shared" si="3"/>
        <v>35987</v>
      </c>
      <c r="V6" s="21">
        <f t="shared" si="3"/>
        <v>39.909999999999997</v>
      </c>
      <c r="W6" s="21">
        <f t="shared" si="3"/>
        <v>901.7</v>
      </c>
      <c r="X6" s="22">
        <f>IF(X7="",NA(),X7)</f>
        <v>112.94</v>
      </c>
      <c r="Y6" s="22">
        <f t="shared" ref="Y6:AG6" si="4">IF(Y7="",NA(),Y7)</f>
        <v>120.2</v>
      </c>
      <c r="Z6" s="22">
        <f t="shared" si="4"/>
        <v>115.18</v>
      </c>
      <c r="AA6" s="22">
        <f t="shared" si="4"/>
        <v>116.95</v>
      </c>
      <c r="AB6" s="22">
        <f t="shared" si="4"/>
        <v>123.84</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116.54</v>
      </c>
      <c r="AU6" s="22">
        <f t="shared" ref="AU6:BC6" si="6">IF(AU7="",NA(),AU7)</f>
        <v>155.22999999999999</v>
      </c>
      <c r="AV6" s="22">
        <f t="shared" si="6"/>
        <v>188.23</v>
      </c>
      <c r="AW6" s="22">
        <f t="shared" si="6"/>
        <v>215.46</v>
      </c>
      <c r="AX6" s="22">
        <f t="shared" si="6"/>
        <v>266.77999999999997</v>
      </c>
      <c r="AY6" s="22">
        <f t="shared" si="6"/>
        <v>357.34</v>
      </c>
      <c r="AZ6" s="22">
        <f t="shared" si="6"/>
        <v>366.03</v>
      </c>
      <c r="BA6" s="22">
        <f t="shared" si="6"/>
        <v>365.18</v>
      </c>
      <c r="BB6" s="22">
        <f t="shared" si="6"/>
        <v>327.77</v>
      </c>
      <c r="BC6" s="22">
        <f t="shared" si="6"/>
        <v>338.02</v>
      </c>
      <c r="BD6" s="21" t="str">
        <f>IF(BD7="","",IF(BD7="-","【-】","【"&amp;SUBSTITUTE(TEXT(BD7,"#,##0.00"),"-","△")&amp;"】"))</f>
        <v>【261.51】</v>
      </c>
      <c r="BE6" s="22">
        <f>IF(BE7="",NA(),BE7)</f>
        <v>326.32</v>
      </c>
      <c r="BF6" s="22">
        <f t="shared" ref="BF6:BN6" si="7">IF(BF7="",NA(),BF7)</f>
        <v>305.52999999999997</v>
      </c>
      <c r="BG6" s="22">
        <f t="shared" si="7"/>
        <v>286.22000000000003</v>
      </c>
      <c r="BH6" s="22">
        <f t="shared" si="7"/>
        <v>257.64999999999998</v>
      </c>
      <c r="BI6" s="22">
        <f t="shared" si="7"/>
        <v>241.62</v>
      </c>
      <c r="BJ6" s="22">
        <f t="shared" si="7"/>
        <v>373.69</v>
      </c>
      <c r="BK6" s="22">
        <f t="shared" si="7"/>
        <v>370.12</v>
      </c>
      <c r="BL6" s="22">
        <f t="shared" si="7"/>
        <v>371.65</v>
      </c>
      <c r="BM6" s="22">
        <f t="shared" si="7"/>
        <v>397.1</v>
      </c>
      <c r="BN6" s="22">
        <f t="shared" si="7"/>
        <v>379.91</v>
      </c>
      <c r="BO6" s="21" t="str">
        <f>IF(BO7="","",IF(BO7="-","【-】","【"&amp;SUBSTITUTE(TEXT(BO7,"#,##0.00"),"-","△")&amp;"】"))</f>
        <v>【265.16】</v>
      </c>
      <c r="BP6" s="22">
        <f>IF(BP7="",NA(),BP7)</f>
        <v>83.33</v>
      </c>
      <c r="BQ6" s="22">
        <f t="shared" ref="BQ6:BY6" si="8">IF(BQ7="",NA(),BQ7)</f>
        <v>81.760000000000005</v>
      </c>
      <c r="BR6" s="22">
        <f t="shared" si="8"/>
        <v>78.040000000000006</v>
      </c>
      <c r="BS6" s="22">
        <f t="shared" si="8"/>
        <v>76.67</v>
      </c>
      <c r="BT6" s="22">
        <f t="shared" si="8"/>
        <v>79.03</v>
      </c>
      <c r="BU6" s="22">
        <f t="shared" si="8"/>
        <v>99.87</v>
      </c>
      <c r="BV6" s="22">
        <f t="shared" si="8"/>
        <v>100.42</v>
      </c>
      <c r="BW6" s="22">
        <f t="shared" si="8"/>
        <v>98.77</v>
      </c>
      <c r="BX6" s="22">
        <f t="shared" si="8"/>
        <v>95.79</v>
      </c>
      <c r="BY6" s="22">
        <f t="shared" si="8"/>
        <v>98.3</v>
      </c>
      <c r="BZ6" s="21" t="str">
        <f>IF(BZ7="","",IF(BZ7="-","【-】","【"&amp;SUBSTITUTE(TEXT(BZ7,"#,##0.00"),"-","△")&amp;"】"))</f>
        <v>【102.35】</v>
      </c>
      <c r="CA6" s="22">
        <f>IF(CA7="",NA(),CA7)</f>
        <v>273.17</v>
      </c>
      <c r="CB6" s="22">
        <f t="shared" ref="CB6:CJ6" si="9">IF(CB7="",NA(),CB7)</f>
        <v>279.07</v>
      </c>
      <c r="CC6" s="22">
        <f t="shared" si="9"/>
        <v>292.98</v>
      </c>
      <c r="CD6" s="22">
        <f t="shared" si="9"/>
        <v>296.39</v>
      </c>
      <c r="CE6" s="22">
        <f t="shared" si="9"/>
        <v>287.14999999999998</v>
      </c>
      <c r="CF6" s="22">
        <f t="shared" si="9"/>
        <v>171.81</v>
      </c>
      <c r="CG6" s="22">
        <f t="shared" si="9"/>
        <v>171.67</v>
      </c>
      <c r="CH6" s="22">
        <f t="shared" si="9"/>
        <v>173.67</v>
      </c>
      <c r="CI6" s="22">
        <f t="shared" si="9"/>
        <v>171.13</v>
      </c>
      <c r="CJ6" s="22">
        <f t="shared" si="9"/>
        <v>173.7</v>
      </c>
      <c r="CK6" s="21" t="str">
        <f>IF(CK7="","",IF(CK7="-","【-】","【"&amp;SUBSTITUTE(TEXT(CK7,"#,##0.00"),"-","△")&amp;"】"))</f>
        <v>【167.74】</v>
      </c>
      <c r="CL6" s="22">
        <f>IF(CL7="",NA(),CL7)</f>
        <v>51.16</v>
      </c>
      <c r="CM6" s="22">
        <f t="shared" ref="CM6:CU6" si="10">IF(CM7="",NA(),CM7)</f>
        <v>50.24</v>
      </c>
      <c r="CN6" s="22">
        <f t="shared" si="10"/>
        <v>74.52</v>
      </c>
      <c r="CO6" s="22">
        <f t="shared" si="10"/>
        <v>75.28</v>
      </c>
      <c r="CP6" s="22">
        <f t="shared" si="10"/>
        <v>73.81</v>
      </c>
      <c r="CQ6" s="22">
        <f t="shared" si="10"/>
        <v>60.03</v>
      </c>
      <c r="CR6" s="22">
        <f t="shared" si="10"/>
        <v>59.74</v>
      </c>
      <c r="CS6" s="22">
        <f t="shared" si="10"/>
        <v>59.67</v>
      </c>
      <c r="CT6" s="22">
        <f t="shared" si="10"/>
        <v>60.12</v>
      </c>
      <c r="CU6" s="22">
        <f t="shared" si="10"/>
        <v>60.34</v>
      </c>
      <c r="CV6" s="21" t="str">
        <f>IF(CV7="","",IF(CV7="-","【-】","【"&amp;SUBSTITUTE(TEXT(CV7,"#,##0.00"),"-","△")&amp;"】"))</f>
        <v>【60.29】</v>
      </c>
      <c r="CW6" s="22">
        <f>IF(CW7="",NA(),CW7)</f>
        <v>86.43</v>
      </c>
      <c r="CX6" s="22">
        <f t="shared" ref="CX6:DF6" si="11">IF(CX7="",NA(),CX7)</f>
        <v>87.01</v>
      </c>
      <c r="CY6" s="22">
        <f t="shared" si="11"/>
        <v>85.44</v>
      </c>
      <c r="CZ6" s="22">
        <f t="shared" si="11"/>
        <v>86.99</v>
      </c>
      <c r="DA6" s="22">
        <f t="shared" si="11"/>
        <v>86.88</v>
      </c>
      <c r="DB6" s="22">
        <f t="shared" si="11"/>
        <v>84.81</v>
      </c>
      <c r="DC6" s="22">
        <f t="shared" si="11"/>
        <v>84.8</v>
      </c>
      <c r="DD6" s="22">
        <f t="shared" si="11"/>
        <v>84.6</v>
      </c>
      <c r="DE6" s="22">
        <f t="shared" si="11"/>
        <v>84.24</v>
      </c>
      <c r="DF6" s="22">
        <f t="shared" si="11"/>
        <v>84.19</v>
      </c>
      <c r="DG6" s="21" t="str">
        <f>IF(DG7="","",IF(DG7="-","【-】","【"&amp;SUBSTITUTE(TEXT(DG7,"#,##0.00"),"-","△")&amp;"】"))</f>
        <v>【90.12】</v>
      </c>
      <c r="DH6" s="22">
        <f>IF(DH7="",NA(),DH7)</f>
        <v>51.34</v>
      </c>
      <c r="DI6" s="22">
        <f t="shared" ref="DI6:DQ6" si="12">IF(DI7="",NA(),DI7)</f>
        <v>52.79</v>
      </c>
      <c r="DJ6" s="22">
        <f t="shared" si="12"/>
        <v>54.41</v>
      </c>
      <c r="DK6" s="22">
        <f t="shared" si="12"/>
        <v>55.63</v>
      </c>
      <c r="DL6" s="22">
        <f t="shared" si="12"/>
        <v>57.02</v>
      </c>
      <c r="DM6" s="22">
        <f t="shared" si="12"/>
        <v>47.28</v>
      </c>
      <c r="DN6" s="22">
        <f t="shared" si="12"/>
        <v>47.66</v>
      </c>
      <c r="DO6" s="22">
        <f t="shared" si="12"/>
        <v>48.17</v>
      </c>
      <c r="DP6" s="22">
        <f t="shared" si="12"/>
        <v>48.83</v>
      </c>
      <c r="DQ6" s="22">
        <f t="shared" si="12"/>
        <v>49.96</v>
      </c>
      <c r="DR6" s="21" t="str">
        <f>IF(DR7="","",IF(DR7="-","【-】","【"&amp;SUBSTITUTE(TEXT(DR7,"#,##0.00"),"-","△")&amp;"】"))</f>
        <v>【50.88】</v>
      </c>
      <c r="DS6" s="22">
        <f>IF(DS7="",NA(),DS7)</f>
        <v>29.79</v>
      </c>
      <c r="DT6" s="22">
        <f t="shared" ref="DT6:EB6" si="13">IF(DT7="",NA(),DT7)</f>
        <v>30.04</v>
      </c>
      <c r="DU6" s="22">
        <f t="shared" si="13"/>
        <v>29.99</v>
      </c>
      <c r="DV6" s="22">
        <f t="shared" si="13"/>
        <v>32.450000000000003</v>
      </c>
      <c r="DW6" s="22">
        <f t="shared" si="13"/>
        <v>32.53</v>
      </c>
      <c r="DX6" s="22">
        <f t="shared" si="13"/>
        <v>12.19</v>
      </c>
      <c r="DY6" s="22">
        <f t="shared" si="13"/>
        <v>15.1</v>
      </c>
      <c r="DZ6" s="22">
        <f t="shared" si="13"/>
        <v>17.12</v>
      </c>
      <c r="EA6" s="22">
        <f t="shared" si="13"/>
        <v>18.18</v>
      </c>
      <c r="EB6" s="22">
        <f t="shared" si="13"/>
        <v>19.32</v>
      </c>
      <c r="EC6" s="21" t="str">
        <f>IF(EC7="","",IF(EC7="-","【-】","【"&amp;SUBSTITUTE(TEXT(EC7,"#,##0.00"),"-","△")&amp;"】"))</f>
        <v>【22.30】</v>
      </c>
      <c r="ED6" s="22">
        <f>IF(ED7="",NA(),ED7)</f>
        <v>0.26</v>
      </c>
      <c r="EE6" s="22">
        <f t="shared" ref="EE6:EM6" si="14">IF(EE7="",NA(),EE7)</f>
        <v>0.24</v>
      </c>
      <c r="EF6" s="22">
        <f t="shared" si="14"/>
        <v>0.06</v>
      </c>
      <c r="EG6" s="22">
        <f t="shared" si="14"/>
        <v>0.35</v>
      </c>
      <c r="EH6" s="22">
        <f t="shared" si="14"/>
        <v>0.02</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122301</v>
      </c>
      <c r="D7" s="24">
        <v>46</v>
      </c>
      <c r="E7" s="24">
        <v>1</v>
      </c>
      <c r="F7" s="24">
        <v>0</v>
      </c>
      <c r="G7" s="24">
        <v>1</v>
      </c>
      <c r="H7" s="24" t="s">
        <v>93</v>
      </c>
      <c r="I7" s="24" t="s">
        <v>94</v>
      </c>
      <c r="J7" s="24" t="s">
        <v>95</v>
      </c>
      <c r="K7" s="24" t="s">
        <v>96</v>
      </c>
      <c r="L7" s="24" t="s">
        <v>97</v>
      </c>
      <c r="M7" s="24" t="s">
        <v>98</v>
      </c>
      <c r="N7" s="25" t="s">
        <v>99</v>
      </c>
      <c r="O7" s="25">
        <v>67.099999999999994</v>
      </c>
      <c r="P7" s="25">
        <v>53.34</v>
      </c>
      <c r="Q7" s="25">
        <v>3970</v>
      </c>
      <c r="R7" s="25">
        <v>67739</v>
      </c>
      <c r="S7" s="25">
        <v>74.94</v>
      </c>
      <c r="T7" s="25">
        <v>903.91</v>
      </c>
      <c r="U7" s="25">
        <v>35987</v>
      </c>
      <c r="V7" s="25">
        <v>39.909999999999997</v>
      </c>
      <c r="W7" s="25">
        <v>901.7</v>
      </c>
      <c r="X7" s="25">
        <v>112.94</v>
      </c>
      <c r="Y7" s="25">
        <v>120.2</v>
      </c>
      <c r="Z7" s="25">
        <v>115.18</v>
      </c>
      <c r="AA7" s="25">
        <v>116.95</v>
      </c>
      <c r="AB7" s="25">
        <v>123.84</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116.54</v>
      </c>
      <c r="AU7" s="25">
        <v>155.22999999999999</v>
      </c>
      <c r="AV7" s="25">
        <v>188.23</v>
      </c>
      <c r="AW7" s="25">
        <v>215.46</v>
      </c>
      <c r="AX7" s="25">
        <v>266.77999999999997</v>
      </c>
      <c r="AY7" s="25">
        <v>357.34</v>
      </c>
      <c r="AZ7" s="25">
        <v>366.03</v>
      </c>
      <c r="BA7" s="25">
        <v>365.18</v>
      </c>
      <c r="BB7" s="25">
        <v>327.77</v>
      </c>
      <c r="BC7" s="25">
        <v>338.02</v>
      </c>
      <c r="BD7" s="25">
        <v>261.51</v>
      </c>
      <c r="BE7" s="25">
        <v>326.32</v>
      </c>
      <c r="BF7" s="25">
        <v>305.52999999999997</v>
      </c>
      <c r="BG7" s="25">
        <v>286.22000000000003</v>
      </c>
      <c r="BH7" s="25">
        <v>257.64999999999998</v>
      </c>
      <c r="BI7" s="25">
        <v>241.62</v>
      </c>
      <c r="BJ7" s="25">
        <v>373.69</v>
      </c>
      <c r="BK7" s="25">
        <v>370.12</v>
      </c>
      <c r="BL7" s="25">
        <v>371.65</v>
      </c>
      <c r="BM7" s="25">
        <v>397.1</v>
      </c>
      <c r="BN7" s="25">
        <v>379.91</v>
      </c>
      <c r="BO7" s="25">
        <v>265.16000000000003</v>
      </c>
      <c r="BP7" s="25">
        <v>83.33</v>
      </c>
      <c r="BQ7" s="25">
        <v>81.760000000000005</v>
      </c>
      <c r="BR7" s="25">
        <v>78.040000000000006</v>
      </c>
      <c r="BS7" s="25">
        <v>76.67</v>
      </c>
      <c r="BT7" s="25">
        <v>79.03</v>
      </c>
      <c r="BU7" s="25">
        <v>99.87</v>
      </c>
      <c r="BV7" s="25">
        <v>100.42</v>
      </c>
      <c r="BW7" s="25">
        <v>98.77</v>
      </c>
      <c r="BX7" s="25">
        <v>95.79</v>
      </c>
      <c r="BY7" s="25">
        <v>98.3</v>
      </c>
      <c r="BZ7" s="25">
        <v>102.35</v>
      </c>
      <c r="CA7" s="25">
        <v>273.17</v>
      </c>
      <c r="CB7" s="25">
        <v>279.07</v>
      </c>
      <c r="CC7" s="25">
        <v>292.98</v>
      </c>
      <c r="CD7" s="25">
        <v>296.39</v>
      </c>
      <c r="CE7" s="25">
        <v>287.14999999999998</v>
      </c>
      <c r="CF7" s="25">
        <v>171.81</v>
      </c>
      <c r="CG7" s="25">
        <v>171.67</v>
      </c>
      <c r="CH7" s="25">
        <v>173.67</v>
      </c>
      <c r="CI7" s="25">
        <v>171.13</v>
      </c>
      <c r="CJ7" s="25">
        <v>173.7</v>
      </c>
      <c r="CK7" s="25">
        <v>167.74</v>
      </c>
      <c r="CL7" s="25">
        <v>51.16</v>
      </c>
      <c r="CM7" s="25">
        <v>50.24</v>
      </c>
      <c r="CN7" s="25">
        <v>74.52</v>
      </c>
      <c r="CO7" s="25">
        <v>75.28</v>
      </c>
      <c r="CP7" s="25">
        <v>73.81</v>
      </c>
      <c r="CQ7" s="25">
        <v>60.03</v>
      </c>
      <c r="CR7" s="25">
        <v>59.74</v>
      </c>
      <c r="CS7" s="25">
        <v>59.67</v>
      </c>
      <c r="CT7" s="25">
        <v>60.12</v>
      </c>
      <c r="CU7" s="25">
        <v>60.34</v>
      </c>
      <c r="CV7" s="25">
        <v>60.29</v>
      </c>
      <c r="CW7" s="25">
        <v>86.43</v>
      </c>
      <c r="CX7" s="25">
        <v>87.01</v>
      </c>
      <c r="CY7" s="25">
        <v>85.44</v>
      </c>
      <c r="CZ7" s="25">
        <v>86.99</v>
      </c>
      <c r="DA7" s="25">
        <v>86.88</v>
      </c>
      <c r="DB7" s="25">
        <v>84.81</v>
      </c>
      <c r="DC7" s="25">
        <v>84.8</v>
      </c>
      <c r="DD7" s="25">
        <v>84.6</v>
      </c>
      <c r="DE7" s="25">
        <v>84.24</v>
      </c>
      <c r="DF7" s="25">
        <v>84.19</v>
      </c>
      <c r="DG7" s="25">
        <v>90.12</v>
      </c>
      <c r="DH7" s="25">
        <v>51.34</v>
      </c>
      <c r="DI7" s="25">
        <v>52.79</v>
      </c>
      <c r="DJ7" s="25">
        <v>54.41</v>
      </c>
      <c r="DK7" s="25">
        <v>55.63</v>
      </c>
      <c r="DL7" s="25">
        <v>57.02</v>
      </c>
      <c r="DM7" s="25">
        <v>47.28</v>
      </c>
      <c r="DN7" s="25">
        <v>47.66</v>
      </c>
      <c r="DO7" s="25">
        <v>48.17</v>
      </c>
      <c r="DP7" s="25">
        <v>48.83</v>
      </c>
      <c r="DQ7" s="25">
        <v>49.96</v>
      </c>
      <c r="DR7" s="25">
        <v>50.88</v>
      </c>
      <c r="DS7" s="25">
        <v>29.79</v>
      </c>
      <c r="DT7" s="25">
        <v>30.04</v>
      </c>
      <c r="DU7" s="25">
        <v>29.99</v>
      </c>
      <c r="DV7" s="25">
        <v>32.450000000000003</v>
      </c>
      <c r="DW7" s="25">
        <v>32.53</v>
      </c>
      <c r="DX7" s="25">
        <v>12.19</v>
      </c>
      <c r="DY7" s="25">
        <v>15.1</v>
      </c>
      <c r="DZ7" s="25">
        <v>17.12</v>
      </c>
      <c r="EA7" s="25">
        <v>18.18</v>
      </c>
      <c r="EB7" s="25">
        <v>19.32</v>
      </c>
      <c r="EC7" s="25">
        <v>22.3</v>
      </c>
      <c r="ED7" s="25">
        <v>0.26</v>
      </c>
      <c r="EE7" s="25">
        <v>0.24</v>
      </c>
      <c r="EF7" s="25">
        <v>0.06</v>
      </c>
      <c r="EG7" s="25">
        <v>0.35</v>
      </c>
      <c r="EH7" s="25">
        <v>0.02</v>
      </c>
      <c r="EI7" s="25">
        <v>0.51</v>
      </c>
      <c r="EJ7" s="25">
        <v>0.57999999999999996</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地頭薗 亘</cp:lastModifiedBy>
  <cp:lastPrinted>2023-01-20T01:01:48Z</cp:lastPrinted>
  <dcterms:created xsi:type="dcterms:W3CDTF">2022-12-01T00:56:20Z</dcterms:created>
  <dcterms:modified xsi:type="dcterms:W3CDTF">2023-02-01T04:46:20Z</dcterms:modified>
  <cp:category/>
</cp:coreProperties>
</file>