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1 下水道（公共）済\"/>
    </mc:Choice>
  </mc:AlternateContent>
  <xr:revisionPtr revIDLastSave="0" documentId="13_ncr:1_{2D07B83F-EA6B-4B8E-A089-5566A2FD6927}" xr6:coauthVersionLast="47" xr6:coauthVersionMax="47" xr10:uidLastSave="{00000000-0000-0000-0000-000000000000}"/>
  <workbookProtection workbookAlgorithmName="SHA-512" workbookHashValue="1T1PIlpxju0bnG3M+PzdJnkFwRnJLfewVJv6m7FUAse+isgNjpRbnXS8PLWpWmHYrg77ajInbRqcTGNlux7epQ==" workbookSaltValue="O1VGZnYpAOgtuOcw9n6+Bg=="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G85" i="4"/>
  <c r="E85" i="4"/>
  <c r="BB10" i="4"/>
  <c r="W10" i="4"/>
  <c r="P10" i="4"/>
  <c r="BB8" i="4"/>
  <c r="AT8" i="4"/>
  <c r="AD8" i="4"/>
  <c r="W8" i="4"/>
  <c r="B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<sst xmlns="http://schemas.openxmlformats.org/spreadsheetml/2006/main" count="299" uniqueCount="117">
  <si>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</si>
  <si>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</si>
  <si>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</si>
  <si>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</si>
  <si>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</si>
  <si>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</si>
  <si>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</si>
  <si>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</si>
  <si>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</si>
  <si>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</si>
  <si>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</si>
  <si>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</si>
  <si>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</si>
  <si>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</si>
  <si>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</si>
  <si>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</si>
  <si>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</si>
  <si>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</si>
  <si>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</si>
  <si>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</si>
  <si>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</si>
  <si>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</si>
  <si>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</si>
  <si>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</si>
  <si>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</si>
  <si>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</si>
  <si>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</si>
  <si>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</si>
  <si>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</si>
  <si>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</si>
  <si>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</si>
  <si>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</si>
  <si>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</si>
  <si>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</si>
  <si>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</si>
  <si>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</si>
  <si>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</si>
  <si>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</si>
  <si>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</si>
  <si>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</si>
  <si>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</si>
  <si>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</si>
  <si>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</si>
  <si>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</si>
  <si>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</si>
  <si>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</si>
  <si>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</si>
  <si>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</si>
  <si>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</si>
  <si>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</si>
  <si>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</si>
  <si>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</si>
  <si>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</si>
  <si>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</si>
  <si>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</si>
  <si>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</si>
  <si>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</si>
  <si>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</si>
  <si>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</si>
  <si>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</si>
  <si>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</si>
  <si>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</si>
  <si>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</si>
  <si>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</si>
  <si>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</si>
  <si>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</si>
  <si>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</si>
  <si>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</si>
  <si>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</si>
  <si>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</si>
  <si>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</si>
  <si>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</si>
  <si>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</si>
  <si>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</si>
  <si>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</si>
  <si>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</si>
  <si>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</si>
  <si>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</si>
  <si>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</si>
  <si>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</si>
  <si>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</si>
  <si>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</si>
  <si>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</si>
  <si>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</si>
  <si>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</si>
  <si>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</si>
  <si>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</si>
  <si>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</si>
  <si>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</si>
  <si>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</si>
  <si>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</si>
  <si>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</si>
  <si>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</si>
  <si>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</si>
  <si>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</si>
  <si>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</si>
  <si>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浦安市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</si>
  <si>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</si>
  <si>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</si>
  <si>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</si>
  <si>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</si>
  <si>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</si>
  <si>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</si>
  <si>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</si>
  <si>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</si>
  <si>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</si>
  <si>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</si>
  <si>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</si>
  <si>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</si>
  <si>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</si>
  <si>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</si>
  <si>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</si>
  <si>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</si>
  <si>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</si>
  <si>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100％を下回る結果となりましたが、特別利益となった流域下水道維持管理負担金の精算還付金を加算することで補えており、また、新型コロナウイルス感染症の影響により落ち込んだ下水道使用料の収入も回復傾向にあることから、今後解消されると見込んでいます。
③流動比率は、類似団体平均を下回る結果となりましたが、運転資金は着実に増加しており、流動負債の４割を占める一時借入金の解消と共に改善していくものと考えています。
④企業債残高対事業規模比率は、前年度と比較して減少していますが、今後見込まれる老朽化した施設更新費用の増加に備える必要があります。
⑥汚水処理原価は、前年度と比較して増加していますが、⑤経費回収率が昨年に引き続き100％を上回り、適正な範囲を維持しています。
⑧水洗化率は、下水道整備が概成している状況から、今後も普及啓発活動に努めることで、微増していくものと考えています。</t>
    <phoneticPr fontId="4"/>
  </si>
  <si>
    <t>本市は、老朽化が顕著にみられるものはありませんが、年々老朽化は進んでいくため、適切な維持管理計画を立てながら対応していきます。</t>
    <phoneticPr fontId="4"/>
  </si>
  <si>
    <t>経年劣化による下水道施設の更新費用や維持管理費の増加が見込まれていることから、ストックマネジメント計画や経営戦略を活用した合理的な業務運営に取り組みます。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</si>
</sst>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DB3-4A9E-A348-133B9D9868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0.14000000000000001</c:v>
                </c:pt>
                <c:pt idx="4">
                  <c:v>0.15</c:v>
                </c:pt>
              </c:numCache>
            </c:numRef>
          </c:val>
          <c:smooth val="0"/>
          <c:extLst>
            <c:ext xmlns:c16="http://schemas.microsoft.com/office/drawing/2014/chart" uri="{C3380CC4-5D6E-409C-BE32-E72D297353CC}">
              <c16:uniqueId val="{00000001-8DB3-4A9E-A348-133B9D9868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82-42B8-95C0-DA1A0B65C16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64.930000000000007</c:v>
                </c:pt>
                <c:pt idx="4">
                  <c:v>65.680000000000007</c:v>
                </c:pt>
              </c:numCache>
            </c:numRef>
          </c:val>
          <c:smooth val="0"/>
          <c:extLst>
            <c:ext xmlns:c16="http://schemas.microsoft.com/office/drawing/2014/chart" uri="{C3380CC4-5D6E-409C-BE32-E72D297353CC}">
              <c16:uniqueId val="{00000001-F482-42B8-95C0-DA1A0B65C16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97.78</c:v>
                </c:pt>
                <c:pt idx="4">
                  <c:v>97.92</c:v>
                </c:pt>
              </c:numCache>
            </c:numRef>
          </c:val>
          <c:extLst>
            <c:ext xmlns:c16="http://schemas.microsoft.com/office/drawing/2014/chart" uri="{C3380CC4-5D6E-409C-BE32-E72D297353CC}">
              <c16:uniqueId val="{00000000-673B-4449-8736-E3612621EA8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97.7</c:v>
                </c:pt>
                <c:pt idx="4">
                  <c:v>97.59</c:v>
                </c:pt>
              </c:numCache>
            </c:numRef>
          </c:val>
          <c:smooth val="0"/>
          <c:extLst>
            <c:ext xmlns:c16="http://schemas.microsoft.com/office/drawing/2014/chart" uri="{C3380CC4-5D6E-409C-BE32-E72D297353CC}">
              <c16:uniqueId val="{00000001-673B-4449-8736-E3612621EA8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102.11</c:v>
                </c:pt>
                <c:pt idx="4">
                  <c:v>98.41</c:v>
                </c:pt>
              </c:numCache>
            </c:numRef>
          </c:val>
          <c:extLst>
            <c:ext xmlns:c16="http://schemas.microsoft.com/office/drawing/2014/chart" uri="{C3380CC4-5D6E-409C-BE32-E72D297353CC}">
              <c16:uniqueId val="{00000000-AD61-4526-BAE9-FAF9ED41915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107.09</c:v>
                </c:pt>
                <c:pt idx="4">
                  <c:v>107.96</c:v>
                </c:pt>
              </c:numCache>
            </c:numRef>
          </c:val>
          <c:smooth val="0"/>
          <c:extLst>
            <c:ext xmlns:c16="http://schemas.microsoft.com/office/drawing/2014/chart" uri="{C3380CC4-5D6E-409C-BE32-E72D297353CC}">
              <c16:uniqueId val="{00000001-AD61-4526-BAE9-FAF9ED41915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3.02</c:v>
                </c:pt>
                <c:pt idx="4">
                  <c:v>6.05</c:v>
                </c:pt>
              </c:numCache>
            </c:numRef>
          </c:val>
          <c:extLst>
            <c:ext xmlns:c16="http://schemas.microsoft.com/office/drawing/2014/chart" uri="{C3380CC4-5D6E-409C-BE32-E72D297353CC}">
              <c16:uniqueId val="{00000000-3C7B-439C-A32C-A459C97AA26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23.38</c:v>
                </c:pt>
                <c:pt idx="4">
                  <c:v>24.59</c:v>
                </c:pt>
              </c:numCache>
            </c:numRef>
          </c:val>
          <c:smooth val="0"/>
          <c:extLst>
            <c:ext xmlns:c16="http://schemas.microsoft.com/office/drawing/2014/chart" uri="{C3380CC4-5D6E-409C-BE32-E72D297353CC}">
              <c16:uniqueId val="{00000001-3C7B-439C-A32C-A459C97AA26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c:v>0.54</c:v>
                </c:pt>
              </c:numCache>
            </c:numRef>
          </c:val>
          <c:extLst>
            <c:ext xmlns:c16="http://schemas.microsoft.com/office/drawing/2014/chart" uri="{C3380CC4-5D6E-409C-BE32-E72D297353CC}">
              <c16:uniqueId val="{00000000-C9CF-44B4-9C99-6CBA2DB034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8.1999999999999993</c:v>
                </c:pt>
                <c:pt idx="4">
                  <c:v>9.43</c:v>
                </c:pt>
              </c:numCache>
            </c:numRef>
          </c:val>
          <c:smooth val="0"/>
          <c:extLst>
            <c:ext xmlns:c16="http://schemas.microsoft.com/office/drawing/2014/chart" uri="{C3380CC4-5D6E-409C-BE32-E72D297353CC}">
              <c16:uniqueId val="{00000001-C9CF-44B4-9C99-6CBA2DB034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641-41F6-8208-2637CFB71F6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0.59</c:v>
                </c:pt>
                <c:pt idx="4">
                  <c:v>0.68</c:v>
                </c:pt>
              </c:numCache>
            </c:numRef>
          </c:val>
          <c:smooth val="0"/>
          <c:extLst>
            <c:ext xmlns:c16="http://schemas.microsoft.com/office/drawing/2014/chart" uri="{C3380CC4-5D6E-409C-BE32-E72D297353CC}">
              <c16:uniqueId val="{00000001-5641-41F6-8208-2637CFB71F6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48.42</c:v>
                </c:pt>
                <c:pt idx="4">
                  <c:v>47.56</c:v>
                </c:pt>
              </c:numCache>
            </c:numRef>
          </c:val>
          <c:extLst>
            <c:ext xmlns:c16="http://schemas.microsoft.com/office/drawing/2014/chart" uri="{C3380CC4-5D6E-409C-BE32-E72D297353CC}">
              <c16:uniqueId val="{00000000-0BC7-4F01-BF3D-C334D526F7D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77.72</c:v>
                </c:pt>
                <c:pt idx="4">
                  <c:v>86.61</c:v>
                </c:pt>
              </c:numCache>
            </c:numRef>
          </c:val>
          <c:smooth val="0"/>
          <c:extLst>
            <c:ext xmlns:c16="http://schemas.microsoft.com/office/drawing/2014/chart" uri="{C3380CC4-5D6E-409C-BE32-E72D297353CC}">
              <c16:uniqueId val="{00000001-0BC7-4F01-BF3D-C334D526F7D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383.44</c:v>
                </c:pt>
                <c:pt idx="4">
                  <c:v>258.68</c:v>
                </c:pt>
              </c:numCache>
            </c:numRef>
          </c:val>
          <c:extLst>
            <c:ext xmlns:c16="http://schemas.microsoft.com/office/drawing/2014/chart" uri="{C3380CC4-5D6E-409C-BE32-E72D297353CC}">
              <c16:uniqueId val="{00000000-D672-4564-BEEE-BCDABB54F4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485.6</c:v>
                </c:pt>
                <c:pt idx="4">
                  <c:v>463.93</c:v>
                </c:pt>
              </c:numCache>
            </c:numRef>
          </c:val>
          <c:smooth val="0"/>
          <c:extLst>
            <c:ext xmlns:c16="http://schemas.microsoft.com/office/drawing/2014/chart" uri="{C3380CC4-5D6E-409C-BE32-E72D297353CC}">
              <c16:uniqueId val="{00000001-D672-4564-BEEE-BCDABB54F4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110.14</c:v>
                </c:pt>
                <c:pt idx="4">
                  <c:v>107.41</c:v>
                </c:pt>
              </c:numCache>
            </c:numRef>
          </c:val>
          <c:extLst>
            <c:ext xmlns:c16="http://schemas.microsoft.com/office/drawing/2014/chart" uri="{C3380CC4-5D6E-409C-BE32-E72D297353CC}">
              <c16:uniqueId val="{00000000-4BD5-4DD8-8998-58A6FC6F272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99.95</c:v>
                </c:pt>
                <c:pt idx="4">
                  <c:v>103.4</c:v>
                </c:pt>
              </c:numCache>
            </c:numRef>
          </c:val>
          <c:smooth val="0"/>
          <c:extLst>
            <c:ext xmlns:c16="http://schemas.microsoft.com/office/drawing/2014/chart" uri="{C3380CC4-5D6E-409C-BE32-E72D297353CC}">
              <c16:uniqueId val="{00000001-4BD5-4DD8-8998-58A6FC6F272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99.18</c:v>
                </c:pt>
                <c:pt idx="4">
                  <c:v>103.96</c:v>
                </c:pt>
              </c:numCache>
            </c:numRef>
          </c:val>
          <c:extLst>
            <c:ext xmlns:c16="http://schemas.microsoft.com/office/drawing/2014/chart" uri="{C3380CC4-5D6E-409C-BE32-E72D297353CC}">
              <c16:uniqueId val="{00000000-E7C2-4A11-BB70-FD3A67EDEA6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110.21</c:v>
                </c:pt>
                <c:pt idx="4">
                  <c:v>110.26</c:v>
                </c:pt>
              </c:numCache>
            </c:numRef>
          </c:val>
          <c:smooth val="0"/>
          <c:extLst>
            <c:ext xmlns:c16="http://schemas.microsoft.com/office/drawing/2014/chart" uri="{C3380CC4-5D6E-409C-BE32-E72D297353CC}">
              <c16:uniqueId val="{00000001-E7C2-4A11-BB70-FD3A67EDEA6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浦安市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Aa</v>
      </c>
      <c r="X8" s="65"/>
      <c r="Y8" s="65"/>
      <c r="Z8" s="65"/>
      <c r="AA8" s="65"/>
      <c r="AB8" s="65"/>
      <c r="AC8" s="65"/>
      <c r="AD8" s="66" t="str">
        <f>データ!$M$6</f>
        <v>非設置</v>
      </c>
      <c r="AE8" s="66"/>
      <c r="AF8" s="66"/>
      <c r="AG8" s="66"/>
      <c r="AH8" s="66"/>
      <c r="AI8" s="66"/>
      <c r="AJ8" s="66"/>
      <c r="AK8" s="3"/>
      <c r="AL8" s="46">
        <f>データ!S6</f>
        <v>168658</v>
      </c>
      <c r="AM8" s="46"/>
      <c r="AN8" s="46"/>
      <c r="AO8" s="46"/>
      <c r="AP8" s="46"/>
      <c r="AQ8" s="46"/>
      <c r="AR8" s="46"/>
      <c r="AS8" s="46"/>
      <c r="AT8" s="45">
        <f>データ!T6</f>
        <v>17.3</v>
      </c>
      <c r="AU8" s="45"/>
      <c r="AV8" s="45"/>
      <c r="AW8" s="45"/>
      <c r="AX8" s="45"/>
      <c r="AY8" s="45"/>
      <c r="AZ8" s="45"/>
      <c r="BA8" s="45"/>
      <c r="BB8" s="45">
        <f>データ!U6</f>
        <v>9749.02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82.58</v>
      </c>
      <c r="J10" s="45"/>
      <c r="K10" s="45"/>
      <c r="L10" s="45"/>
      <c r="M10" s="45"/>
      <c r="N10" s="45"/>
      <c r="O10" s="45"/>
      <c r="P10" s="45">
        <f>データ!P6</f>
        <v>99.84</v>
      </c>
      <c r="Q10" s="45"/>
      <c r="R10" s="45"/>
      <c r="S10" s="45"/>
      <c r="T10" s="45"/>
      <c r="U10" s="45"/>
      <c r="V10" s="45"/>
      <c r="W10" s="45">
        <f>データ!Q6</f>
        <v>74.69</v>
      </c>
      <c r="X10" s="45"/>
      <c r="Y10" s="45"/>
      <c r="Z10" s="45"/>
      <c r="AA10" s="45"/>
      <c r="AB10" s="45"/>
      <c r="AC10" s="45"/>
      <c r="AD10" s="46">
        <f>データ!R6</f>
        <v>1848</v>
      </c>
      <c r="AE10" s="46"/>
      <c r="AF10" s="46"/>
      <c r="AG10" s="46"/>
      <c r="AH10" s="46"/>
      <c r="AI10" s="46"/>
      <c r="AJ10" s="46"/>
      <c r="AK10" s="2"/>
      <c r="AL10" s="46">
        <f>データ!V6</f>
        <v>168987</v>
      </c>
      <c r="AM10" s="46"/>
      <c r="AN10" s="46"/>
      <c r="AO10" s="46"/>
      <c r="AP10" s="46"/>
      <c r="AQ10" s="46"/>
      <c r="AR10" s="46"/>
      <c r="AS10" s="46"/>
      <c r="AT10" s="45">
        <f>データ!W6</f>
        <v>15.84</v>
      </c>
      <c r="AU10" s="45"/>
      <c r="AV10" s="45"/>
      <c r="AW10" s="45"/>
      <c r="AX10" s="45"/>
      <c r="AY10" s="45"/>
      <c r="AZ10" s="45"/>
      <c r="BA10" s="45"/>
      <c r="BB10" s="45">
        <f>データ!X6</f>
        <v>10668.37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OKJW01pjzKv/fKUvLu37jwfLXxaOJddliFHWMus95xgvXzuH5+/bCcuiRqWdOApPl+11MqOT2RJrN0OyNGj/pg==" saltValue="Aws4HUbXc1dTldAiYaDr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122271</v>
      </c>
      <c r="D6" s="19">
        <f t="shared" si="3"/>
        <v>46</v>
      </c>
      <c r="E6" s="19">
        <f t="shared" si="3"/>
        <v>17</v>
      </c>
      <c r="F6" s="19">
        <f t="shared" si="3"/>
        <v>1</v>
      </c>
      <c r="G6" s="19">
        <f t="shared" si="3"/>
        <v>0</v>
      </c>
      <c r="H6" s="19" t="str">
        <f t="shared" si="3"/>
        <v>千葉県　浦安市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82.58</v>
      </c>
      <c r="P6" s="20">
        <f t="shared" si="3"/>
        <v>99.84</v>
      </c>
      <c r="Q6" s="20">
        <f t="shared" si="3"/>
        <v>74.69</v>
      </c>
      <c r="R6" s="20">
        <f t="shared" si="3"/>
        <v>1848</v>
      </c>
      <c r="S6" s="20">
        <f t="shared" si="3"/>
        <v>168658</v>
      </c>
      <c r="T6" s="20">
        <f t="shared" si="3"/>
        <v>17.3</v>
      </c>
      <c r="U6" s="20">
        <f t="shared" si="3"/>
        <v>9749.02</v>
      </c>
      <c r="V6" s="20">
        <f t="shared" si="3"/>
        <v>168987</v>
      </c>
      <c r="W6" s="20">
        <f t="shared" si="3"/>
        <v>15.84</v>
      </c>
      <c r="X6" s="20">
        <f t="shared" si="3"/>
        <v>10668.37</v>
      </c>
      <c r="Y6" s="21" t="str">
        <f>IF(Y7="",NA(),Y7)</f>
        <v>-</v>
      </c>
      <c r="Z6" s="21" t="str">
        <f t="shared" ref="Z6:AH6" si="4">IF(Z7="",NA(),Z7)</f>
        <v>-</v>
      </c>
      <c r="AA6" s="21" t="str">
        <f t="shared" si="4"/>
        <v>-</v>
      </c>
      <c r="AB6" s="21">
        <f t="shared" si="4"/>
        <v>102.11</v>
      </c>
      <c r="AC6" s="21">
        <f t="shared" si="4"/>
        <v>98.41</v>
      </c>
      <c r="AD6" s="21" t="str">
        <f t="shared" si="4"/>
        <v>-</v>
      </c>
      <c r="AE6" s="21" t="str">
        <f t="shared" si="4"/>
        <v>-</v>
      </c>
      <c r="AF6" s="21" t="str">
        <f t="shared" si="4"/>
        <v>-</v>
      </c>
      <c r="AG6" s="21">
        <f t="shared" si="4"/>
        <v>107.09</v>
      </c>
      <c r="AH6" s="21">
        <f t="shared" si="4"/>
        <v>107.96</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0.59</v>
      </c>
      <c r="AS6" s="21">
        <f t="shared" si="5"/>
        <v>0.68</v>
      </c>
      <c r="AT6" s="20" t="str">
        <f>IF(AT7="","",IF(AT7="-","【-】","【"&amp;SUBSTITUTE(TEXT(AT7,"#,##0.00"),"-","△")&amp;"】"))</f>
        <v>【3.09】</v>
      </c>
      <c r="AU6" s="21" t="str">
        <f>IF(AU7="",NA(),AU7)</f>
        <v>-</v>
      </c>
      <c r="AV6" s="21" t="str">
        <f t="shared" ref="AV6:BD6" si="6">IF(AV7="",NA(),AV7)</f>
        <v>-</v>
      </c>
      <c r="AW6" s="21" t="str">
        <f t="shared" si="6"/>
        <v>-</v>
      </c>
      <c r="AX6" s="21">
        <f t="shared" si="6"/>
        <v>48.42</v>
      </c>
      <c r="AY6" s="21">
        <f t="shared" si="6"/>
        <v>47.56</v>
      </c>
      <c r="AZ6" s="21" t="str">
        <f t="shared" si="6"/>
        <v>-</v>
      </c>
      <c r="BA6" s="21" t="str">
        <f t="shared" si="6"/>
        <v>-</v>
      </c>
      <c r="BB6" s="21" t="str">
        <f t="shared" si="6"/>
        <v>-</v>
      </c>
      <c r="BC6" s="21">
        <f t="shared" si="6"/>
        <v>77.72</v>
      </c>
      <c r="BD6" s="21">
        <f t="shared" si="6"/>
        <v>86.61</v>
      </c>
      <c r="BE6" s="20" t="str">
        <f>IF(BE7="","",IF(BE7="-","【-】","【"&amp;SUBSTITUTE(TEXT(BE7,"#,##0.00"),"-","△")&amp;"】"))</f>
        <v>【71.39】</v>
      </c>
      <c r="BF6" s="21" t="str">
        <f>IF(BF7="",NA(),BF7)</f>
        <v>-</v>
      </c>
      <c r="BG6" s="21" t="str">
        <f t="shared" ref="BG6:BO6" si="7">IF(BG7="",NA(),BG7)</f>
        <v>-</v>
      </c>
      <c r="BH6" s="21" t="str">
        <f t="shared" si="7"/>
        <v>-</v>
      </c>
      <c r="BI6" s="21">
        <f t="shared" si="7"/>
        <v>383.44</v>
      </c>
      <c r="BJ6" s="21">
        <f t="shared" si="7"/>
        <v>258.68</v>
      </c>
      <c r="BK6" s="21" t="str">
        <f t="shared" si="7"/>
        <v>-</v>
      </c>
      <c r="BL6" s="21" t="str">
        <f t="shared" si="7"/>
        <v>-</v>
      </c>
      <c r="BM6" s="21" t="str">
        <f t="shared" si="7"/>
        <v>-</v>
      </c>
      <c r="BN6" s="21">
        <f t="shared" si="7"/>
        <v>485.6</v>
      </c>
      <c r="BO6" s="21">
        <f t="shared" si="7"/>
        <v>463.93</v>
      </c>
      <c r="BP6" s="20" t="str">
        <f>IF(BP7="","",IF(BP7="-","【-】","【"&amp;SUBSTITUTE(TEXT(BP7,"#,##0.00"),"-","△")&amp;"】"))</f>
        <v>【669.11】</v>
      </c>
      <c r="BQ6" s="21" t="str">
        <f>IF(BQ7="",NA(),BQ7)</f>
        <v>-</v>
      </c>
      <c r="BR6" s="21" t="str">
        <f t="shared" ref="BR6:BZ6" si="8">IF(BR7="",NA(),BR7)</f>
        <v>-</v>
      </c>
      <c r="BS6" s="21" t="str">
        <f t="shared" si="8"/>
        <v>-</v>
      </c>
      <c r="BT6" s="21">
        <f t="shared" si="8"/>
        <v>110.14</v>
      </c>
      <c r="BU6" s="21">
        <f t="shared" si="8"/>
        <v>107.41</v>
      </c>
      <c r="BV6" s="21" t="str">
        <f t="shared" si="8"/>
        <v>-</v>
      </c>
      <c r="BW6" s="21" t="str">
        <f t="shared" si="8"/>
        <v>-</v>
      </c>
      <c r="BX6" s="21" t="str">
        <f t="shared" si="8"/>
        <v>-</v>
      </c>
      <c r="BY6" s="21">
        <f t="shared" si="8"/>
        <v>99.95</v>
      </c>
      <c r="BZ6" s="21">
        <f t="shared" si="8"/>
        <v>103.4</v>
      </c>
      <c r="CA6" s="20" t="str">
        <f>IF(CA7="","",IF(CA7="-","【-】","【"&amp;SUBSTITUTE(TEXT(CA7,"#,##0.00"),"-","△")&amp;"】"))</f>
        <v>【99.73】</v>
      </c>
      <c r="CB6" s="21" t="str">
        <f>IF(CB7="",NA(),CB7)</f>
        <v>-</v>
      </c>
      <c r="CC6" s="21" t="str">
        <f t="shared" ref="CC6:CK6" si="9">IF(CC7="",NA(),CC7)</f>
        <v>-</v>
      </c>
      <c r="CD6" s="21" t="str">
        <f t="shared" si="9"/>
        <v>-</v>
      </c>
      <c r="CE6" s="21">
        <f t="shared" si="9"/>
        <v>99.18</v>
      </c>
      <c r="CF6" s="21">
        <f t="shared" si="9"/>
        <v>103.96</v>
      </c>
      <c r="CG6" s="21" t="str">
        <f t="shared" si="9"/>
        <v>-</v>
      </c>
      <c r="CH6" s="21" t="str">
        <f t="shared" si="9"/>
        <v>-</v>
      </c>
      <c r="CI6" s="21" t="str">
        <f t="shared" si="9"/>
        <v>-</v>
      </c>
      <c r="CJ6" s="21">
        <f t="shared" si="9"/>
        <v>110.21</v>
      </c>
      <c r="CK6" s="21">
        <f t="shared" si="9"/>
        <v>110.26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64.930000000000007</v>
      </c>
      <c r="CV6" s="21">
        <f t="shared" si="10"/>
        <v>65.680000000000007</v>
      </c>
      <c r="CW6" s="20" t="str">
        <f>IF(CW7="","",IF(CW7="-","【-】","【"&amp;SUBSTITUTE(TEXT(CW7,"#,##0.00"),"-","△")&amp;"】"))</f>
        <v>【59.99】</v>
      </c>
      <c r="CX6" s="21" t="str">
        <f>IF(CX7="",NA(),CX7)</f>
        <v>-</v>
      </c>
      <c r="CY6" s="21" t="str">
        <f t="shared" ref="CY6:DG6" si="11">IF(CY7="",NA(),CY7)</f>
        <v>-</v>
      </c>
      <c r="CZ6" s="21" t="str">
        <f t="shared" si="11"/>
        <v>-</v>
      </c>
      <c r="DA6" s="21">
        <f t="shared" si="11"/>
        <v>97.78</v>
      </c>
      <c r="DB6" s="21">
        <f t="shared" si="11"/>
        <v>97.92</v>
      </c>
      <c r="DC6" s="21" t="str">
        <f t="shared" si="11"/>
        <v>-</v>
      </c>
      <c r="DD6" s="21" t="str">
        <f t="shared" si="11"/>
        <v>-</v>
      </c>
      <c r="DE6" s="21" t="str">
        <f t="shared" si="11"/>
        <v>-</v>
      </c>
      <c r="DF6" s="21">
        <f t="shared" si="11"/>
        <v>97.7</v>
      </c>
      <c r="DG6" s="21">
        <f t="shared" si="11"/>
        <v>97.59</v>
      </c>
      <c r="DH6" s="20" t="str">
        <f>IF(DH7="","",IF(DH7="-","【-】","【"&amp;SUBSTITUTE(TEXT(DH7,"#,##0.00"),"-","△")&amp;"】"))</f>
        <v>【95.72】</v>
      </c>
      <c r="DI6" s="21" t="str">
        <f>IF(DI7="",NA(),DI7)</f>
        <v>-</v>
      </c>
      <c r="DJ6" s="21" t="str">
        <f t="shared" ref="DJ6:DR6" si="12">IF(DJ7="",NA(),DJ7)</f>
        <v>-</v>
      </c>
      <c r="DK6" s="21" t="str">
        <f t="shared" si="12"/>
        <v>-</v>
      </c>
      <c r="DL6" s="21">
        <f t="shared" si="12"/>
        <v>3.02</v>
      </c>
      <c r="DM6" s="21">
        <f t="shared" si="12"/>
        <v>6.05</v>
      </c>
      <c r="DN6" s="21" t="str">
        <f t="shared" si="12"/>
        <v>-</v>
      </c>
      <c r="DO6" s="21" t="str">
        <f t="shared" si="12"/>
        <v>-</v>
      </c>
      <c r="DP6" s="21" t="str">
        <f t="shared" si="12"/>
        <v>-</v>
      </c>
      <c r="DQ6" s="21">
        <f t="shared" si="12"/>
        <v>23.38</v>
      </c>
      <c r="DR6" s="21">
        <f t="shared" si="12"/>
        <v>24.59</v>
      </c>
      <c r="DS6" s="20" t="str">
        <f>IF(DS7="","",IF(DS7="-","【-】","【"&amp;SUBSTITUTE(TEXT(DS7,"#,##0.00"),"-","△")&amp;"】"))</f>
        <v>【38.17】</v>
      </c>
      <c r="DT6" s="21" t="str">
        <f>IF(DT7="",NA(),DT7)</f>
        <v>-</v>
      </c>
      <c r="DU6" s="21" t="str">
        <f t="shared" ref="DU6:EC6" si="13">IF(DU7="",NA(),DU7)</f>
        <v>-</v>
      </c>
      <c r="DV6" s="21" t="str">
        <f t="shared" si="13"/>
        <v>-</v>
      </c>
      <c r="DW6" s="20">
        <f t="shared" si="13"/>
        <v>0</v>
      </c>
      <c r="DX6" s="21">
        <f t="shared" si="13"/>
        <v>0.54</v>
      </c>
      <c r="DY6" s="21" t="str">
        <f t="shared" si="13"/>
        <v>-</v>
      </c>
      <c r="DZ6" s="21" t="str">
        <f t="shared" si="13"/>
        <v>-</v>
      </c>
      <c r="EA6" s="21" t="str">
        <f t="shared" si="13"/>
        <v>-</v>
      </c>
      <c r="EB6" s="21">
        <f t="shared" si="13"/>
        <v>8.1999999999999993</v>
      </c>
      <c r="EC6" s="21">
        <f t="shared" si="13"/>
        <v>9.43</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0.14000000000000001</v>
      </c>
      <c r="EN6" s="21">
        <f t="shared" si="14"/>
        <v>0.15</v>
      </c>
      <c r="EO6" s="20" t="str">
        <f>IF(EO7="","",IF(EO7="-","【-】","【"&amp;SUBSTITUTE(TEXT(EO7,"#,##0.00"),"-","△")&amp;"】"))</f>
        <v>【0.24】</v>
      </c>
    </row>
    <row r="7" spans="1:148" s="22" customFormat="1" x14ac:dyDescent="0.2">
      <c r="A7" s="14"/>
      <c r="B7" s="23">
        <v>2021</v>
      </c>
      <c r="C7" s="23">
        <v>122271</v>
      </c>
      <c r="D7" s="23">
        <v>46</v>
      </c>
      <c r="E7" s="23">
        <v>17</v>
      </c>
      <c r="F7" s="23">
        <v>1</v>
      </c>
      <c r="G7" s="23">
        <v>0</v>
      </c>
      <c r="H7" s="23" t="s">
        <v>96</v>
      </c>
      <c r="I7" s="23" t="s">
        <v>97</v>
      </c>
      <c r="J7" s="23" t="s">
        <v>98</v>
      </c>
      <c r="K7" s="23" t="s">
        <v>99</v>
      </c>
      <c r="L7" s="23" t="s">
        <v>100</v>
      </c>
      <c r="M7" s="23" t="s">
        <v>101</v>
      </c>
      <c r="N7" s="24" t="s">
        <v>102</v>
      </c>
      <c r="O7" s="24">
        <v>82.58</v>
      </c>
      <c r="P7" s="24">
        <v>99.84</v>
      </c>
      <c r="Q7" s="24">
        <v>74.69</v>
      </c>
      <c r="R7" s="24">
        <v>1848</v>
      </c>
      <c r="S7" s="24">
        <v>168658</v>
      </c>
      <c r="T7" s="24">
        <v>17.3</v>
      </c>
      <c r="U7" s="24">
        <v>9749.02</v>
      </c>
      <c r="V7" s="24">
        <v>168987</v>
      </c>
      <c r="W7" s="24">
        <v>15.84</v>
      </c>
      <c r="X7" s="24">
        <v>10668.37</v>
      </c>
      <c r="Y7" s="24" t="s">
        <v>102</v>
      </c>
      <c r="Z7" s="24" t="s">
        <v>102</v>
      </c>
      <c r="AA7" s="24" t="s">
        <v>102</v>
      </c>
      <c r="AB7" s="24">
        <v>102.11</v>
      </c>
      <c r="AC7" s="24">
        <v>98.41</v>
      </c>
      <c r="AD7" s="24" t="s">
        <v>102</v>
      </c>
      <c r="AE7" s="24" t="s">
        <v>102</v>
      </c>
      <c r="AF7" s="24" t="s">
        <v>102</v>
      </c>
      <c r="AG7" s="24">
        <v>107.09</v>
      </c>
      <c r="AH7" s="24">
        <v>107.96</v>
      </c>
      <c r="AI7" s="24">
        <v>107.02</v>
      </c>
      <c r="AJ7" s="24" t="s">
        <v>102</v>
      </c>
      <c r="AK7" s="24" t="s">
        <v>102</v>
      </c>
      <c r="AL7" s="24" t="s">
        <v>102</v>
      </c>
      <c r="AM7" s="24">
        <v>0</v>
      </c>
      <c r="AN7" s="24">
        <v>0</v>
      </c>
      <c r="AO7" s="24" t="s">
        <v>102</v>
      </c>
      <c r="AP7" s="24" t="s">
        <v>102</v>
      </c>
      <c r="AQ7" s="24" t="s">
        <v>102</v>
      </c>
      <c r="AR7" s="24">
        <v>0.59</v>
      </c>
      <c r="AS7" s="24">
        <v>0.68</v>
      </c>
      <c r="AT7" s="24">
        <v>3.09</v>
      </c>
      <c r="AU7" s="24" t="s">
        <v>102</v>
      </c>
      <c r="AV7" s="24" t="s">
        <v>102</v>
      </c>
      <c r="AW7" s="24" t="s">
        <v>102</v>
      </c>
      <c r="AX7" s="24">
        <v>48.42</v>
      </c>
      <c r="AY7" s="24">
        <v>47.56</v>
      </c>
      <c r="AZ7" s="24" t="s">
        <v>102</v>
      </c>
      <c r="BA7" s="24" t="s">
        <v>102</v>
      </c>
      <c r="BB7" s="24" t="s">
        <v>102</v>
      </c>
      <c r="BC7" s="24">
        <v>77.72</v>
      </c>
      <c r="BD7" s="24">
        <v>86.61</v>
      </c>
      <c r="BE7" s="24">
        <v>71.39</v>
      </c>
      <c r="BF7" s="24" t="s">
        <v>102</v>
      </c>
      <c r="BG7" s="24" t="s">
        <v>102</v>
      </c>
      <c r="BH7" s="24" t="s">
        <v>102</v>
      </c>
      <c r="BI7" s="24">
        <v>383.44</v>
      </c>
      <c r="BJ7" s="24">
        <v>258.68</v>
      </c>
      <c r="BK7" s="24" t="s">
        <v>102</v>
      </c>
      <c r="BL7" s="24" t="s">
        <v>102</v>
      </c>
      <c r="BM7" s="24" t="s">
        <v>102</v>
      </c>
      <c r="BN7" s="24">
        <v>485.6</v>
      </c>
      <c r="BO7" s="24">
        <v>463.93</v>
      </c>
      <c r="BP7" s="24">
        <v>669.11</v>
      </c>
      <c r="BQ7" s="24" t="s">
        <v>102</v>
      </c>
      <c r="BR7" s="24" t="s">
        <v>102</v>
      </c>
      <c r="BS7" s="24" t="s">
        <v>102</v>
      </c>
      <c r="BT7" s="24">
        <v>110.14</v>
      </c>
      <c r="BU7" s="24">
        <v>107.41</v>
      </c>
      <c r="BV7" s="24" t="s">
        <v>102</v>
      </c>
      <c r="BW7" s="24" t="s">
        <v>102</v>
      </c>
      <c r="BX7" s="24" t="s">
        <v>102</v>
      </c>
      <c r="BY7" s="24">
        <v>99.95</v>
      </c>
      <c r="BZ7" s="24">
        <v>103.4</v>
      </c>
      <c r="CA7" s="24">
        <v>99.73</v>
      </c>
      <c r="CB7" s="24" t="s">
        <v>102</v>
      </c>
      <c r="CC7" s="24" t="s">
        <v>102</v>
      </c>
      <c r="CD7" s="24" t="s">
        <v>102</v>
      </c>
      <c r="CE7" s="24">
        <v>99.18</v>
      </c>
      <c r="CF7" s="24">
        <v>103.96</v>
      </c>
      <c r="CG7" s="24" t="s">
        <v>102</v>
      </c>
      <c r="CH7" s="24" t="s">
        <v>102</v>
      </c>
      <c r="CI7" s="24" t="s">
        <v>102</v>
      </c>
      <c r="CJ7" s="24">
        <v>110.21</v>
      </c>
      <c r="CK7" s="24">
        <v>110.26</v>
      </c>
      <c r="CL7" s="24">
        <v>134.97999999999999</v>
      </c>
      <c r="CM7" s="24" t="s">
        <v>102</v>
      </c>
      <c r="CN7" s="24" t="s">
        <v>102</v>
      </c>
      <c r="CO7" s="24" t="s">
        <v>102</v>
      </c>
      <c r="CP7" s="24" t="s">
        <v>102</v>
      </c>
      <c r="CQ7" s="24" t="s">
        <v>102</v>
      </c>
      <c r="CR7" s="24" t="s">
        <v>102</v>
      </c>
      <c r="CS7" s="24" t="s">
        <v>102</v>
      </c>
      <c r="CT7" s="24" t="s">
        <v>102</v>
      </c>
      <c r="CU7" s="24">
        <v>64.930000000000007</v>
      </c>
      <c r="CV7" s="24">
        <v>65.680000000000007</v>
      </c>
      <c r="CW7" s="24">
        <v>59.99</v>
      </c>
      <c r="CX7" s="24" t="s">
        <v>102</v>
      </c>
      <c r="CY7" s="24" t="s">
        <v>102</v>
      </c>
      <c r="CZ7" s="24" t="s">
        <v>102</v>
      </c>
      <c r="DA7" s="24">
        <v>97.78</v>
      </c>
      <c r="DB7" s="24">
        <v>97.92</v>
      </c>
      <c r="DC7" s="24" t="s">
        <v>102</v>
      </c>
      <c r="DD7" s="24" t="s">
        <v>102</v>
      </c>
      <c r="DE7" s="24" t="s">
        <v>102</v>
      </c>
      <c r="DF7" s="24">
        <v>97.7</v>
      </c>
      <c r="DG7" s="24">
        <v>97.59</v>
      </c>
      <c r="DH7" s="24">
        <v>95.72</v>
      </c>
      <c r="DI7" s="24" t="s">
        <v>102</v>
      </c>
      <c r="DJ7" s="24" t="s">
        <v>102</v>
      </c>
      <c r="DK7" s="24" t="s">
        <v>102</v>
      </c>
      <c r="DL7" s="24">
        <v>3.02</v>
      </c>
      <c r="DM7" s="24">
        <v>6.05</v>
      </c>
      <c r="DN7" s="24" t="s">
        <v>102</v>
      </c>
      <c r="DO7" s="24" t="s">
        <v>102</v>
      </c>
      <c r="DP7" s="24" t="s">
        <v>102</v>
      </c>
      <c r="DQ7" s="24">
        <v>23.38</v>
      </c>
      <c r="DR7" s="24">
        <v>24.59</v>
      </c>
      <c r="DS7" s="24">
        <v>38.17</v>
      </c>
      <c r="DT7" s="24" t="s">
        <v>102</v>
      </c>
      <c r="DU7" s="24" t="s">
        <v>102</v>
      </c>
      <c r="DV7" s="24" t="s">
        <v>102</v>
      </c>
      <c r="DW7" s="24">
        <v>0</v>
      </c>
      <c r="DX7" s="24">
        <v>0.54</v>
      </c>
      <c r="DY7" s="24" t="s">
        <v>102</v>
      </c>
      <c r="DZ7" s="24" t="s">
        <v>102</v>
      </c>
      <c r="EA7" s="24" t="s">
        <v>102</v>
      </c>
      <c r="EB7" s="24">
        <v>8.1999999999999993</v>
      </c>
      <c r="EC7" s="24">
        <v>9.43</v>
      </c>
      <c r="ED7" s="24">
        <v>6.54</v>
      </c>
      <c r="EE7" s="24" t="s">
        <v>102</v>
      </c>
      <c r="EF7" s="24" t="s">
        <v>102</v>
      </c>
      <c r="EG7" s="24" t="s">
        <v>102</v>
      </c>
      <c r="EH7" s="24">
        <v>0</v>
      </c>
      <c r="EI7" s="24">
        <v>0</v>
      </c>
      <c r="EJ7" s="24" t="s">
        <v>102</v>
      </c>
      <c r="EK7" s="24" t="s">
        <v>102</v>
      </c>
      <c r="EL7" s="24" t="s">
        <v>102</v>
      </c>
      <c r="EM7" s="24">
        <v>0.14000000000000001</v>
      </c>
      <c r="EN7" s="24">
        <v>0.15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2023-02-01T04:28:19Z</cp:lastPrinted>
  <dcterms:created xsi:type="dcterms:W3CDTF">2023-01-12T23:28:55Z</dcterms:created>
  <dcterms:modified xsi:type="dcterms:W3CDTF">2023-02-01T04:28:25Z</dcterms:modified>
  <cp:category/>
</cp:coreProperties>
</file>