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Dstfs02\01170_市町村課$\01_所属全体フォルダ\6理財班\41-公営企業\★R04\04 経営比較分析表\20230106 経営比較分析表の分析等について（依頼）\06 事業別振り分け\171 下水道（公共）\"/>
    </mc:Choice>
  </mc:AlternateContent>
  <xr:revisionPtr revIDLastSave="0" documentId="13_ncr:1_{3250714C-4E6D-4340-9C8E-5911534931EA}" xr6:coauthVersionLast="47" xr6:coauthVersionMax="47" xr10:uidLastSave="{00000000-0000-0000-0000-000000000000}"/>
  <workbookProtection workbookAlgorithmName="SHA-512" workbookHashValue="/vS1jXPUsvDHKa+vSjNOE70fimMo/P3h2gKm3vIqo/NWrv19xpoL3m8tYSbP5L2lLXmZZD/aIoZUGrgI+3JXeg==" workbookSaltValue="6tuB7zOt2IP6kJJhsWE4Vw=="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Q6" i="5"/>
  <c r="P6" i="5"/>
  <c r="O6" i="5"/>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G85" i="4"/>
  <c r="F85" i="4"/>
  <c r="BB10" i="4"/>
  <c r="AT10" i="4"/>
  <c r="AD10" i="4"/>
  <c r="W10" i="4"/>
  <c r="P10" i="4"/>
  <c r="I10" i="4"/>
  <c r="B10" i="4"/>
  <c r="BB8" i="4"/>
  <c r="AT8" i="4"/>
  <c r="AD8" i="4"/>
  <c r="W8" i="4"/>
  <c r="B8" i="4"/>
  <c r="B6" i="4"/>
</calcChain>
</file>

<file path=xl/sharedStrings.xml><?xml version="1.0" encoding="utf-8"?>
<sst xmlns="http://schemas.openxmlformats.org/spreadsheetml/2006/main" count="301" uniqueCount="117">
  <si>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</si>
  <si>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</si>
  <si>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</si>
  <si>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</si>
  <si>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</si>
  <si>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</si>
  <si>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</si>
  <si>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</si>
  <si>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</si>
  <si>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</si>
  <si>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</si>
  <si>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</si>
  <si>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</si>
  <si>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</si>
  <si>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</si>
  <si>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</si>
  <si>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</si>
  <si>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</si>
  <si>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</si>
  <si>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</si>
  <si>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</si>
  <si>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</si>
  <si>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</si>
  <si>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</si>
  <si>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</si>
  <si>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</si>
  <si>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</si>
  <si>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</si>
  <si>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</si>
  <si>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</si>
  <si>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</si>
  <si>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</si>
  <si>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</si>
  <si>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</si>
  <si>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</si>
  <si>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</si>
  <si>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</si>
  <si>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</si>
  <si>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</si>
  <si>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</si>
  <si>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</si>
  <si>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</si>
  <si>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</si>
  <si>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</si>
  <si>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</si>
  <si>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</si>
  <si>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</si>
  <si>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</si>
  <si>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</si>
  <si>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</si>
  <si>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</si>
  <si>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</si>
  <si>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</si>
  <si>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</si>
  <si>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</si>
  <si>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</si>
  <si>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</si>
  <si>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</si>
  <si>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</si>
  <si>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</si>
  <si>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</si>
  <si>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</si>
  <si>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</si>
  <si>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</si>
  <si>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</si>
  <si>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</si>
  <si>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</si>
  <si>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</si>
  <si>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</si>
  <si>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</si>
  <si>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</si>
  <si>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</si>
  <si>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</si>
  <si>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</si>
  <si>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</si>
  <si>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</si>
  <si>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</si>
  <si>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</si>
  <si>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</si>
  <si>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</si>
  <si>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</si>
  <si>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</si>
  <si>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</si>
  <si>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</si>
  <si>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</si>
  <si>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</si>
  <si>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</si>
  <si>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</si>
  <si>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</si>
  <si>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</si>
  <si>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</si>
  <si>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</si>
  <si>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</si>
  <si>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</si>
  <si>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</si>
  <si>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</si>
  <si>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鎌ケ谷市</t>
  </si>
  <si>
    <t>法適用</t>
  </si>
  <si>
    <t>下水道事業</t>
  </si>
  <si>
    <t>公共下水道</t>
  </si>
  <si>
    <t>Ba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</si>
  <si>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</si>
  <si>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</si>
  <si>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</si>
  <si>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</si>
  <si>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</si>
  <si>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</si>
  <si>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</si>
  <si>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</si>
  <si>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</si>
  <si>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</si>
  <si>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</si>
  <si>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</si>
  <si>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</si>
  <si>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当市は流域の最上流域に位置しており、近隣市と比較し下水道整備の開始が遅い（昭和59年より供用開始）ことから、耐用年数を迎えた管渠がないため、当該指標は類似団体・全国平均と比較し低水準となっている。
　しかしながら、今後も未普及解消に向けた整備を行いつつ、いずれは老朽化対策へ着手する必要が生じることから、ストックマネジメント計画に基づく点検・調査を実施し、管渠の健全度を把握・維持して行く必要がある。</t>
    <phoneticPr fontId="4"/>
  </si>
  <si>
    <t xml:space="preserve">　普及率は約69％であり、引き続き未普及解消に向けた取り組みを行う。
　昨年度に続き、経常収支比率や経費回収率が100％を超えるているものの、一般会計からの基準外繰入金を受け入れている状況である。
　また、今後は経年劣化による維持管理費の増加等が見込まれることから、定期的な使用料の見直しによる適正な使用料の確保、ストックマネジメント計画に基づく歳出抑制やコストの平準化による歳出抑制等の改善を行い、経営戦略を活用した安定した経営体制の構築を図る必要がある。
</t>
    <rPh sb="36" eb="38">
      <t>サクネン</t>
    </rPh>
    <rPh sb="38" eb="39">
      <t>ド</t>
    </rPh>
    <rPh sb="40" eb="41">
      <t>ツヅ</t>
    </rPh>
    <phoneticPr fontId="4"/>
  </si>
  <si>
    <t xml:space="preserve">①②⑤について
　経常収支比率、経費回収率ともに100％以上となっており累積欠損も生じていないが、経費回収率が微減しているため、適正な使用料収入の確保及び汚水処理費の削減等により、100％を下回らないように健全経営に努める必要がある。
③④について
　平成当初以降、下水道未普及解消に向け積極的に整備を行ったことによる企業債の残高が高水準にあり、翌年度償還元金額が流動比率の水準を下げている。
　企業債残高は減少傾向にあり、流動比率も微増しているが、類似団体・全国平均値それぞれを未だ下回っていることから現金確保等の支払能力を高める経営改善を図る必要がある。
⑥について
　本市は３流域にまたがる流域下水道であり、各流域市からの不明水の流入等により類似団体・全国平均値それぞれを上回っている。
⑧について
　下水道未普及解消を進めており、処理区域内人口が毎年増加しているため、水洗化率としては横ばいとなるが引き続き接続者の増に務める。
</t>
    <rPh sb="9" eb="15">
      <t>ケイジョウシュウシヒリツ</t>
    </rPh>
    <rPh sb="16" eb="21">
      <t>ケイヒカイシュウリツ</t>
    </rPh>
    <rPh sb="28" eb="30">
      <t>イジョウ</t>
    </rPh>
    <rPh sb="36" eb="40">
      <t>ルイセキケッソン</t>
    </rPh>
    <rPh sb="41" eb="42">
      <t>ショウ</t>
    </rPh>
    <rPh sb="49" eb="51">
      <t>ケイヒ</t>
    </rPh>
    <rPh sb="51" eb="54">
      <t>カイシュウリツ</t>
    </rPh>
    <rPh sb="55" eb="57">
      <t>ビゲン</t>
    </rPh>
    <rPh sb="64" eb="66">
      <t>テキセイ</t>
    </rPh>
    <rPh sb="67" eb="70">
      <t>シヨウリョウ</t>
    </rPh>
    <rPh sb="70" eb="72">
      <t>シュウニュウ</t>
    </rPh>
    <rPh sb="73" eb="75">
      <t>カクホ</t>
    </rPh>
    <rPh sb="75" eb="76">
      <t>オヨ</t>
    </rPh>
    <rPh sb="77" eb="82">
      <t>オスイショリヒ</t>
    </rPh>
    <rPh sb="83" eb="85">
      <t>サクゲン</t>
    </rPh>
    <rPh sb="85" eb="86">
      <t>トウ</t>
    </rPh>
    <rPh sb="95" eb="97">
      <t>シタマワ</t>
    </rPh>
    <rPh sb="103" eb="107">
      <t>ケンゼンケイエイ</t>
    </rPh>
    <rPh sb="108" eb="109">
      <t>ツト</t>
    </rPh>
    <rPh sb="111" eb="113">
      <t>ヒツヨウ</t>
    </rPh>
    <rPh sb="127" eb="129">
      <t>ヘイセイ</t>
    </rPh>
    <rPh sb="129" eb="133">
      <t>トウショイコウ</t>
    </rPh>
    <rPh sb="134" eb="137">
      <t>ゲスイドウ</t>
    </rPh>
    <rPh sb="137" eb="140">
      <t>ミフキュウ</t>
    </rPh>
    <rPh sb="140" eb="142">
      <t>カイショウ</t>
    </rPh>
    <rPh sb="143" eb="144">
      <t>ム</t>
    </rPh>
    <rPh sb="145" eb="148">
      <t>セッキョクテキ</t>
    </rPh>
    <rPh sb="149" eb="151">
      <t>セイビ</t>
    </rPh>
    <rPh sb="152" eb="153">
      <t>オコナ</t>
    </rPh>
    <rPh sb="160" eb="163">
      <t>キギョウサイ</t>
    </rPh>
    <rPh sb="164" eb="166">
      <t>ザンダカ</t>
    </rPh>
    <rPh sb="167" eb="170">
      <t>コウスイジュン</t>
    </rPh>
    <rPh sb="174" eb="177">
      <t>ヨクネンド</t>
    </rPh>
    <rPh sb="199" eb="202">
      <t>キギョウサイ</t>
    </rPh>
    <rPh sb="202" eb="204">
      <t>ザンダカ</t>
    </rPh>
    <rPh sb="205" eb="207">
      <t>ゲンショウ</t>
    </rPh>
    <rPh sb="207" eb="209">
      <t>ケイコウ</t>
    </rPh>
    <rPh sb="213" eb="215">
      <t>リュウドウ</t>
    </rPh>
    <rPh sb="215" eb="217">
      <t>ヒリツ</t>
    </rPh>
    <rPh sb="218" eb="220">
      <t>ビゾウ</t>
    </rPh>
    <rPh sb="226" eb="230">
      <t>ルイジダンタイ</t>
    </rPh>
    <rPh sb="231" eb="235">
      <t>ゼンコクヘイキン</t>
    </rPh>
    <rPh sb="235" eb="236">
      <t>チ</t>
    </rPh>
    <rPh sb="241" eb="242">
      <t>イマ</t>
    </rPh>
    <rPh sb="243" eb="245">
      <t>シタマワ</t>
    </rPh>
    <rPh sb="253" eb="257">
      <t>ゲンキンカクホ</t>
    </rPh>
    <rPh sb="257" eb="258">
      <t>トウ</t>
    </rPh>
    <rPh sb="259" eb="261">
      <t>シハラ</t>
    </rPh>
    <rPh sb="261" eb="263">
      <t>ノウリョク</t>
    </rPh>
    <rPh sb="264" eb="265">
      <t>タカ</t>
    </rPh>
    <rPh sb="267" eb="271">
      <t>ケイエイカイゼン</t>
    </rPh>
    <rPh sb="272" eb="273">
      <t>ハカ</t>
    </rPh>
    <rPh sb="274" eb="276">
      <t>ヒツヨウ</t>
    </rPh>
    <rPh sb="289" eb="291">
      <t>ホンシ</t>
    </rPh>
    <rPh sb="293" eb="295">
      <t>リュウイキ</t>
    </rPh>
    <rPh sb="300" eb="305">
      <t>リュウイキゲスイドウ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</si>
</sst>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E3A-4433-AB84-82E2B14B6AC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c:v>0.11</c:v>
                </c:pt>
              </c:numCache>
            </c:numRef>
          </c:val>
          <c:smooth val="0"/>
          <c:extLst>
            <c:ext xmlns:c16="http://schemas.microsoft.com/office/drawing/2014/chart" uri="{C3380CC4-5D6E-409C-BE32-E72D297353CC}">
              <c16:uniqueId val="{00000001-2E3A-4433-AB84-82E2B14B6AC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608-4CCE-A304-15894EE94D5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608-4CCE-A304-15894EE94D5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92.67</c:v>
                </c:pt>
                <c:pt idx="4">
                  <c:v>92.63</c:v>
                </c:pt>
              </c:numCache>
            </c:numRef>
          </c:val>
          <c:extLst>
            <c:ext xmlns:c16="http://schemas.microsoft.com/office/drawing/2014/chart" uri="{C3380CC4-5D6E-409C-BE32-E72D297353CC}">
              <c16:uniqueId val="{00000000-A2C4-45F5-837D-22457C55774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97.53</c:v>
                </c:pt>
                <c:pt idx="4">
                  <c:v>98.14</c:v>
                </c:pt>
              </c:numCache>
            </c:numRef>
          </c:val>
          <c:smooth val="0"/>
          <c:extLst>
            <c:ext xmlns:c16="http://schemas.microsoft.com/office/drawing/2014/chart" uri="{C3380CC4-5D6E-409C-BE32-E72D297353CC}">
              <c16:uniqueId val="{00000001-A2C4-45F5-837D-22457C55774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109.02</c:v>
                </c:pt>
                <c:pt idx="4">
                  <c:v>110.79</c:v>
                </c:pt>
              </c:numCache>
            </c:numRef>
          </c:val>
          <c:extLst>
            <c:ext xmlns:c16="http://schemas.microsoft.com/office/drawing/2014/chart" uri="{C3380CC4-5D6E-409C-BE32-E72D297353CC}">
              <c16:uniqueId val="{00000000-EEC5-4F3C-9979-3C55AA976F4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107.21</c:v>
                </c:pt>
                <c:pt idx="4">
                  <c:v>108.18</c:v>
                </c:pt>
              </c:numCache>
            </c:numRef>
          </c:val>
          <c:smooth val="0"/>
          <c:extLst>
            <c:ext xmlns:c16="http://schemas.microsoft.com/office/drawing/2014/chart" uri="{C3380CC4-5D6E-409C-BE32-E72D297353CC}">
              <c16:uniqueId val="{00000001-EEC5-4F3C-9979-3C55AA976F4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3.21</c:v>
                </c:pt>
                <c:pt idx="4">
                  <c:v>6.68</c:v>
                </c:pt>
              </c:numCache>
            </c:numRef>
          </c:val>
          <c:extLst>
            <c:ext xmlns:c16="http://schemas.microsoft.com/office/drawing/2014/chart" uri="{C3380CC4-5D6E-409C-BE32-E72D297353CC}">
              <c16:uniqueId val="{00000000-7FAA-432B-8803-33D7578C5C9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11.11</c:v>
                </c:pt>
                <c:pt idx="4">
                  <c:v>23.49</c:v>
                </c:pt>
              </c:numCache>
            </c:numRef>
          </c:val>
          <c:smooth val="0"/>
          <c:extLst>
            <c:ext xmlns:c16="http://schemas.microsoft.com/office/drawing/2014/chart" uri="{C3380CC4-5D6E-409C-BE32-E72D297353CC}">
              <c16:uniqueId val="{00000001-7FAA-432B-8803-33D7578C5C9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235-4D21-AA44-FF93602B621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1.6</c:v>
                </c:pt>
                <c:pt idx="4">
                  <c:v>8.67</c:v>
                </c:pt>
              </c:numCache>
            </c:numRef>
          </c:val>
          <c:smooth val="0"/>
          <c:extLst>
            <c:ext xmlns:c16="http://schemas.microsoft.com/office/drawing/2014/chart" uri="{C3380CC4-5D6E-409C-BE32-E72D297353CC}">
              <c16:uniqueId val="{00000001-2235-4D21-AA44-FF93602B621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EF1-452A-B62A-4FBD7761EBC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1.31</c:v>
                </c:pt>
                <c:pt idx="4">
                  <c:v>3.66</c:v>
                </c:pt>
              </c:numCache>
            </c:numRef>
          </c:val>
          <c:smooth val="0"/>
          <c:extLst>
            <c:ext xmlns:c16="http://schemas.microsoft.com/office/drawing/2014/chart" uri="{C3380CC4-5D6E-409C-BE32-E72D297353CC}">
              <c16:uniqueId val="{00000001-6EF1-452A-B62A-4FBD7761EBC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57.61</c:v>
                </c:pt>
                <c:pt idx="4">
                  <c:v>61.42</c:v>
                </c:pt>
              </c:numCache>
            </c:numRef>
          </c:val>
          <c:extLst>
            <c:ext xmlns:c16="http://schemas.microsoft.com/office/drawing/2014/chart" uri="{C3380CC4-5D6E-409C-BE32-E72D297353CC}">
              <c16:uniqueId val="{00000000-AF6A-44C0-A85A-FB8532EBFE4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78.55</c:v>
                </c:pt>
                <c:pt idx="4">
                  <c:v>105.97</c:v>
                </c:pt>
              </c:numCache>
            </c:numRef>
          </c:val>
          <c:smooth val="0"/>
          <c:extLst>
            <c:ext xmlns:c16="http://schemas.microsoft.com/office/drawing/2014/chart" uri="{C3380CC4-5D6E-409C-BE32-E72D297353CC}">
              <c16:uniqueId val="{00000001-AF6A-44C0-A85A-FB8532EBFE4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327.68</c:v>
                </c:pt>
                <c:pt idx="4">
                  <c:v>307.64</c:v>
                </c:pt>
              </c:numCache>
            </c:numRef>
          </c:val>
          <c:extLst>
            <c:ext xmlns:c16="http://schemas.microsoft.com/office/drawing/2014/chart" uri="{C3380CC4-5D6E-409C-BE32-E72D297353CC}">
              <c16:uniqueId val="{00000000-B09E-45AD-81C2-C5C8BE834D8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479.51</c:v>
                </c:pt>
                <c:pt idx="4">
                  <c:v>498.02</c:v>
                </c:pt>
              </c:numCache>
            </c:numRef>
          </c:val>
          <c:smooth val="0"/>
          <c:extLst>
            <c:ext xmlns:c16="http://schemas.microsoft.com/office/drawing/2014/chart" uri="{C3380CC4-5D6E-409C-BE32-E72D297353CC}">
              <c16:uniqueId val="{00000001-B09E-45AD-81C2-C5C8BE834D8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100.74</c:v>
                </c:pt>
                <c:pt idx="4">
                  <c:v>100</c:v>
                </c:pt>
              </c:numCache>
            </c:numRef>
          </c:val>
          <c:extLst>
            <c:ext xmlns:c16="http://schemas.microsoft.com/office/drawing/2014/chart" uri="{C3380CC4-5D6E-409C-BE32-E72D297353CC}">
              <c16:uniqueId val="{00000000-AA5B-485E-869C-BC1B6412D1A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97.75</c:v>
                </c:pt>
                <c:pt idx="4">
                  <c:v>98.23</c:v>
                </c:pt>
              </c:numCache>
            </c:numRef>
          </c:val>
          <c:smooth val="0"/>
          <c:extLst>
            <c:ext xmlns:c16="http://schemas.microsoft.com/office/drawing/2014/chart" uri="{C3380CC4-5D6E-409C-BE32-E72D297353CC}">
              <c16:uniqueId val="{00000001-AA5B-485E-869C-BC1B6412D1A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155.88</c:v>
                </c:pt>
                <c:pt idx="4">
                  <c:v>156.81</c:v>
                </c:pt>
              </c:numCache>
            </c:numRef>
          </c:val>
          <c:extLst>
            <c:ext xmlns:c16="http://schemas.microsoft.com/office/drawing/2014/chart" uri="{C3380CC4-5D6E-409C-BE32-E72D297353CC}">
              <c16:uniqueId val="{00000000-F284-4863-870C-05747D2D4C7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105.3</c:v>
                </c:pt>
                <c:pt idx="4">
                  <c:v>100.56</c:v>
                </c:pt>
              </c:numCache>
            </c:numRef>
          </c:val>
          <c:smooth val="0"/>
          <c:extLst>
            <c:ext xmlns:c16="http://schemas.microsoft.com/office/drawing/2014/chart" uri="{C3380CC4-5D6E-409C-BE32-E72D297353CC}">
              <c16:uniqueId val="{00000001-F284-4863-870C-05747D2D4C7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千葉県　鎌ケ谷市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Ba</v>
      </c>
      <c r="X8" s="65"/>
      <c r="Y8" s="65"/>
      <c r="Z8" s="65"/>
      <c r="AA8" s="65"/>
      <c r="AB8" s="65"/>
      <c r="AC8" s="65"/>
      <c r="AD8" s="66" t="str">
        <f>データ!$M$6</f>
        <v>非設置</v>
      </c>
      <c r="AE8" s="66"/>
      <c r="AF8" s="66"/>
      <c r="AG8" s="66"/>
      <c r="AH8" s="66"/>
      <c r="AI8" s="66"/>
      <c r="AJ8" s="66"/>
      <c r="AK8" s="3"/>
      <c r="AL8" s="46">
        <f>データ!S6</f>
        <v>109871</v>
      </c>
      <c r="AM8" s="46"/>
      <c r="AN8" s="46"/>
      <c r="AO8" s="46"/>
      <c r="AP8" s="46"/>
      <c r="AQ8" s="46"/>
      <c r="AR8" s="46"/>
      <c r="AS8" s="46"/>
      <c r="AT8" s="45">
        <f>データ!T6</f>
        <v>21.08</v>
      </c>
      <c r="AU8" s="45"/>
      <c r="AV8" s="45"/>
      <c r="AW8" s="45"/>
      <c r="AX8" s="45"/>
      <c r="AY8" s="45"/>
      <c r="AZ8" s="45"/>
      <c r="BA8" s="45"/>
      <c r="BB8" s="45">
        <f>データ!U6</f>
        <v>5212.1000000000004</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f>データ!O6</f>
        <v>72.7</v>
      </c>
      <c r="J10" s="45"/>
      <c r="K10" s="45"/>
      <c r="L10" s="45"/>
      <c r="M10" s="45"/>
      <c r="N10" s="45"/>
      <c r="O10" s="45"/>
      <c r="P10" s="45">
        <f>データ!P6</f>
        <v>68.709999999999994</v>
      </c>
      <c r="Q10" s="45"/>
      <c r="R10" s="45"/>
      <c r="S10" s="45"/>
      <c r="T10" s="45"/>
      <c r="U10" s="45"/>
      <c r="V10" s="45"/>
      <c r="W10" s="45">
        <f>データ!Q6</f>
        <v>78.22</v>
      </c>
      <c r="X10" s="45"/>
      <c r="Y10" s="45"/>
      <c r="Z10" s="45"/>
      <c r="AA10" s="45"/>
      <c r="AB10" s="45"/>
      <c r="AC10" s="45"/>
      <c r="AD10" s="46">
        <f>データ!R6</f>
        <v>2698</v>
      </c>
      <c r="AE10" s="46"/>
      <c r="AF10" s="46"/>
      <c r="AG10" s="46"/>
      <c r="AH10" s="46"/>
      <c r="AI10" s="46"/>
      <c r="AJ10" s="46"/>
      <c r="AK10" s="2"/>
      <c r="AL10" s="46">
        <f>データ!V6</f>
        <v>75371</v>
      </c>
      <c r="AM10" s="46"/>
      <c r="AN10" s="46"/>
      <c r="AO10" s="46"/>
      <c r="AP10" s="46"/>
      <c r="AQ10" s="46"/>
      <c r="AR10" s="46"/>
      <c r="AS10" s="46"/>
      <c r="AT10" s="45">
        <f>データ!W6</f>
        <v>6.67</v>
      </c>
      <c r="AU10" s="45"/>
      <c r="AV10" s="45"/>
      <c r="AW10" s="45"/>
      <c r="AX10" s="45"/>
      <c r="AY10" s="45"/>
      <c r="AZ10" s="45"/>
      <c r="BA10" s="45"/>
      <c r="BB10" s="45">
        <f>データ!X6</f>
        <v>11300</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a648/EOUYKH7wYQVY5a/SQtDDlsQvlEqeBX/RC5k+ACP8Vo66Bq809nmTONFnMgczXGhCUdp0CFJsEZ5ZEGu0g==" saltValue="r3u1Y7RkUkMptT342RJuN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122246</v>
      </c>
      <c r="D6" s="19">
        <f t="shared" si="3"/>
        <v>46</v>
      </c>
      <c r="E6" s="19">
        <f t="shared" si="3"/>
        <v>17</v>
      </c>
      <c r="F6" s="19">
        <f t="shared" si="3"/>
        <v>1</v>
      </c>
      <c r="G6" s="19">
        <f t="shared" si="3"/>
        <v>0</v>
      </c>
      <c r="H6" s="19" t="str">
        <f t="shared" si="3"/>
        <v>千葉県　鎌ケ谷市</v>
      </c>
      <c r="I6" s="19" t="str">
        <f t="shared" si="3"/>
        <v>法適用</v>
      </c>
      <c r="J6" s="19" t="str">
        <f t="shared" si="3"/>
        <v>下水道事業</v>
      </c>
      <c r="K6" s="19" t="str">
        <f t="shared" si="3"/>
        <v>公共下水道</v>
      </c>
      <c r="L6" s="19" t="str">
        <f t="shared" si="3"/>
        <v>Ba</v>
      </c>
      <c r="M6" s="19" t="str">
        <f t="shared" si="3"/>
        <v>非設置</v>
      </c>
      <c r="N6" s="20" t="str">
        <f t="shared" si="3"/>
        <v>-</v>
      </c>
      <c r="O6" s="20">
        <f t="shared" si="3"/>
        <v>72.7</v>
      </c>
      <c r="P6" s="20">
        <f t="shared" si="3"/>
        <v>68.709999999999994</v>
      </c>
      <c r="Q6" s="20">
        <f t="shared" si="3"/>
        <v>78.22</v>
      </c>
      <c r="R6" s="20">
        <f t="shared" si="3"/>
        <v>2698</v>
      </c>
      <c r="S6" s="20">
        <f t="shared" si="3"/>
        <v>109871</v>
      </c>
      <c r="T6" s="20">
        <f t="shared" si="3"/>
        <v>21.08</v>
      </c>
      <c r="U6" s="20">
        <f t="shared" si="3"/>
        <v>5212.1000000000004</v>
      </c>
      <c r="V6" s="20">
        <f t="shared" si="3"/>
        <v>75371</v>
      </c>
      <c r="W6" s="20">
        <f t="shared" si="3"/>
        <v>6.67</v>
      </c>
      <c r="X6" s="20">
        <f t="shared" si="3"/>
        <v>11300</v>
      </c>
      <c r="Y6" s="21" t="str">
        <f>IF(Y7="",NA(),Y7)</f>
        <v>-</v>
      </c>
      <c r="Z6" s="21" t="str">
        <f t="shared" ref="Z6:AH6" si="4">IF(Z7="",NA(),Z7)</f>
        <v>-</v>
      </c>
      <c r="AA6" s="21" t="str">
        <f t="shared" si="4"/>
        <v>-</v>
      </c>
      <c r="AB6" s="21">
        <f t="shared" si="4"/>
        <v>109.02</v>
      </c>
      <c r="AC6" s="21">
        <f t="shared" si="4"/>
        <v>110.79</v>
      </c>
      <c r="AD6" s="21" t="str">
        <f t="shared" si="4"/>
        <v>-</v>
      </c>
      <c r="AE6" s="21" t="str">
        <f t="shared" si="4"/>
        <v>-</v>
      </c>
      <c r="AF6" s="21" t="str">
        <f t="shared" si="4"/>
        <v>-</v>
      </c>
      <c r="AG6" s="21">
        <f t="shared" si="4"/>
        <v>107.21</v>
      </c>
      <c r="AH6" s="21">
        <f t="shared" si="4"/>
        <v>108.18</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1.31</v>
      </c>
      <c r="AS6" s="21">
        <f t="shared" si="5"/>
        <v>3.66</v>
      </c>
      <c r="AT6" s="20" t="str">
        <f>IF(AT7="","",IF(AT7="-","【-】","【"&amp;SUBSTITUTE(TEXT(AT7,"#,##0.00"),"-","△")&amp;"】"))</f>
        <v>【3.09】</v>
      </c>
      <c r="AU6" s="21" t="str">
        <f>IF(AU7="",NA(),AU7)</f>
        <v>-</v>
      </c>
      <c r="AV6" s="21" t="str">
        <f t="shared" ref="AV6:BD6" si="6">IF(AV7="",NA(),AV7)</f>
        <v>-</v>
      </c>
      <c r="AW6" s="21" t="str">
        <f t="shared" si="6"/>
        <v>-</v>
      </c>
      <c r="AX6" s="21">
        <f t="shared" si="6"/>
        <v>57.61</v>
      </c>
      <c r="AY6" s="21">
        <f t="shared" si="6"/>
        <v>61.42</v>
      </c>
      <c r="AZ6" s="21" t="str">
        <f t="shared" si="6"/>
        <v>-</v>
      </c>
      <c r="BA6" s="21" t="str">
        <f t="shared" si="6"/>
        <v>-</v>
      </c>
      <c r="BB6" s="21" t="str">
        <f t="shared" si="6"/>
        <v>-</v>
      </c>
      <c r="BC6" s="21">
        <f t="shared" si="6"/>
        <v>78.55</v>
      </c>
      <c r="BD6" s="21">
        <f t="shared" si="6"/>
        <v>105.97</v>
      </c>
      <c r="BE6" s="20" t="str">
        <f>IF(BE7="","",IF(BE7="-","【-】","【"&amp;SUBSTITUTE(TEXT(BE7,"#,##0.00"),"-","△")&amp;"】"))</f>
        <v>【71.39】</v>
      </c>
      <c r="BF6" s="21" t="str">
        <f>IF(BF7="",NA(),BF7)</f>
        <v>-</v>
      </c>
      <c r="BG6" s="21" t="str">
        <f t="shared" ref="BG6:BO6" si="7">IF(BG7="",NA(),BG7)</f>
        <v>-</v>
      </c>
      <c r="BH6" s="21" t="str">
        <f t="shared" si="7"/>
        <v>-</v>
      </c>
      <c r="BI6" s="21">
        <f t="shared" si="7"/>
        <v>327.68</v>
      </c>
      <c r="BJ6" s="21">
        <f t="shared" si="7"/>
        <v>307.64</v>
      </c>
      <c r="BK6" s="21" t="str">
        <f t="shared" si="7"/>
        <v>-</v>
      </c>
      <c r="BL6" s="21" t="str">
        <f t="shared" si="7"/>
        <v>-</v>
      </c>
      <c r="BM6" s="21" t="str">
        <f t="shared" si="7"/>
        <v>-</v>
      </c>
      <c r="BN6" s="21">
        <f t="shared" si="7"/>
        <v>479.51</v>
      </c>
      <c r="BO6" s="21">
        <f t="shared" si="7"/>
        <v>498.02</v>
      </c>
      <c r="BP6" s="20" t="str">
        <f>IF(BP7="","",IF(BP7="-","【-】","【"&amp;SUBSTITUTE(TEXT(BP7,"#,##0.00"),"-","△")&amp;"】"))</f>
        <v>【669.11】</v>
      </c>
      <c r="BQ6" s="21" t="str">
        <f>IF(BQ7="",NA(),BQ7)</f>
        <v>-</v>
      </c>
      <c r="BR6" s="21" t="str">
        <f t="shared" ref="BR6:BZ6" si="8">IF(BR7="",NA(),BR7)</f>
        <v>-</v>
      </c>
      <c r="BS6" s="21" t="str">
        <f t="shared" si="8"/>
        <v>-</v>
      </c>
      <c r="BT6" s="21">
        <f t="shared" si="8"/>
        <v>100.74</v>
      </c>
      <c r="BU6" s="21">
        <f t="shared" si="8"/>
        <v>100</v>
      </c>
      <c r="BV6" s="21" t="str">
        <f t="shared" si="8"/>
        <v>-</v>
      </c>
      <c r="BW6" s="21" t="str">
        <f t="shared" si="8"/>
        <v>-</v>
      </c>
      <c r="BX6" s="21" t="str">
        <f t="shared" si="8"/>
        <v>-</v>
      </c>
      <c r="BY6" s="21">
        <f t="shared" si="8"/>
        <v>97.75</v>
      </c>
      <c r="BZ6" s="21">
        <f t="shared" si="8"/>
        <v>98.23</v>
      </c>
      <c r="CA6" s="20" t="str">
        <f>IF(CA7="","",IF(CA7="-","【-】","【"&amp;SUBSTITUTE(TEXT(CA7,"#,##0.00"),"-","△")&amp;"】"))</f>
        <v>【99.73】</v>
      </c>
      <c r="CB6" s="21" t="str">
        <f>IF(CB7="",NA(),CB7)</f>
        <v>-</v>
      </c>
      <c r="CC6" s="21" t="str">
        <f t="shared" ref="CC6:CK6" si="9">IF(CC7="",NA(),CC7)</f>
        <v>-</v>
      </c>
      <c r="CD6" s="21" t="str">
        <f t="shared" si="9"/>
        <v>-</v>
      </c>
      <c r="CE6" s="21">
        <f t="shared" si="9"/>
        <v>155.88</v>
      </c>
      <c r="CF6" s="21">
        <f t="shared" si="9"/>
        <v>156.81</v>
      </c>
      <c r="CG6" s="21" t="str">
        <f t="shared" si="9"/>
        <v>-</v>
      </c>
      <c r="CH6" s="21" t="str">
        <f t="shared" si="9"/>
        <v>-</v>
      </c>
      <c r="CI6" s="21" t="str">
        <f t="shared" si="9"/>
        <v>-</v>
      </c>
      <c r="CJ6" s="21">
        <f t="shared" si="9"/>
        <v>105.3</v>
      </c>
      <c r="CK6" s="21">
        <f t="shared" si="9"/>
        <v>100.56</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t="str">
        <f t="shared" si="10"/>
        <v>-</v>
      </c>
      <c r="CW6" s="20" t="str">
        <f>IF(CW7="","",IF(CW7="-","【-】","【"&amp;SUBSTITUTE(TEXT(CW7,"#,##0.00"),"-","△")&amp;"】"))</f>
        <v>【59.99】</v>
      </c>
      <c r="CX6" s="21" t="str">
        <f>IF(CX7="",NA(),CX7)</f>
        <v>-</v>
      </c>
      <c r="CY6" s="21" t="str">
        <f t="shared" ref="CY6:DG6" si="11">IF(CY7="",NA(),CY7)</f>
        <v>-</v>
      </c>
      <c r="CZ6" s="21" t="str">
        <f t="shared" si="11"/>
        <v>-</v>
      </c>
      <c r="DA6" s="21">
        <f t="shared" si="11"/>
        <v>92.67</v>
      </c>
      <c r="DB6" s="21">
        <f t="shared" si="11"/>
        <v>92.63</v>
      </c>
      <c r="DC6" s="21" t="str">
        <f t="shared" si="11"/>
        <v>-</v>
      </c>
      <c r="DD6" s="21" t="str">
        <f t="shared" si="11"/>
        <v>-</v>
      </c>
      <c r="DE6" s="21" t="str">
        <f t="shared" si="11"/>
        <v>-</v>
      </c>
      <c r="DF6" s="21">
        <f t="shared" si="11"/>
        <v>97.53</v>
      </c>
      <c r="DG6" s="21">
        <f t="shared" si="11"/>
        <v>98.14</v>
      </c>
      <c r="DH6" s="20" t="str">
        <f>IF(DH7="","",IF(DH7="-","【-】","【"&amp;SUBSTITUTE(TEXT(DH7,"#,##0.00"),"-","△")&amp;"】"))</f>
        <v>【95.72】</v>
      </c>
      <c r="DI6" s="21" t="str">
        <f>IF(DI7="",NA(),DI7)</f>
        <v>-</v>
      </c>
      <c r="DJ6" s="21" t="str">
        <f t="shared" ref="DJ6:DR6" si="12">IF(DJ7="",NA(),DJ7)</f>
        <v>-</v>
      </c>
      <c r="DK6" s="21" t="str">
        <f t="shared" si="12"/>
        <v>-</v>
      </c>
      <c r="DL6" s="21">
        <f t="shared" si="12"/>
        <v>3.21</v>
      </c>
      <c r="DM6" s="21">
        <f t="shared" si="12"/>
        <v>6.68</v>
      </c>
      <c r="DN6" s="21" t="str">
        <f t="shared" si="12"/>
        <v>-</v>
      </c>
      <c r="DO6" s="21" t="str">
        <f t="shared" si="12"/>
        <v>-</v>
      </c>
      <c r="DP6" s="21" t="str">
        <f t="shared" si="12"/>
        <v>-</v>
      </c>
      <c r="DQ6" s="21">
        <f t="shared" si="12"/>
        <v>11.11</v>
      </c>
      <c r="DR6" s="21">
        <f t="shared" si="12"/>
        <v>23.49</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1.6</v>
      </c>
      <c r="EC6" s="21">
        <f t="shared" si="13"/>
        <v>8.67</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0.02</v>
      </c>
      <c r="EN6" s="21">
        <f t="shared" si="14"/>
        <v>0.11</v>
      </c>
      <c r="EO6" s="20" t="str">
        <f>IF(EO7="","",IF(EO7="-","【-】","【"&amp;SUBSTITUTE(TEXT(EO7,"#,##0.00"),"-","△")&amp;"】"))</f>
        <v>【0.24】</v>
      </c>
    </row>
    <row r="7" spans="1:148" s="22" customFormat="1" x14ac:dyDescent="0.2">
      <c r="A7" s="14"/>
      <c r="B7" s="23">
        <v>2021</v>
      </c>
      <c r="C7" s="23">
        <v>122246</v>
      </c>
      <c r="D7" s="23">
        <v>46</v>
      </c>
      <c r="E7" s="23">
        <v>17</v>
      </c>
      <c r="F7" s="23">
        <v>1</v>
      </c>
      <c r="G7" s="23">
        <v>0</v>
      </c>
      <c r="H7" s="23" t="s">
        <v>96</v>
      </c>
      <c r="I7" s="23" t="s">
        <v>97</v>
      </c>
      <c r="J7" s="23" t="s">
        <v>98</v>
      </c>
      <c r="K7" s="23" t="s">
        <v>99</v>
      </c>
      <c r="L7" s="23" t="s">
        <v>100</v>
      </c>
      <c r="M7" s="23" t="s">
        <v>101</v>
      </c>
      <c r="N7" s="24" t="s">
        <v>102</v>
      </c>
      <c r="O7" s="24">
        <v>72.7</v>
      </c>
      <c r="P7" s="24">
        <v>68.709999999999994</v>
      </c>
      <c r="Q7" s="24">
        <v>78.22</v>
      </c>
      <c r="R7" s="24">
        <v>2698</v>
      </c>
      <c r="S7" s="24">
        <v>109871</v>
      </c>
      <c r="T7" s="24">
        <v>21.08</v>
      </c>
      <c r="U7" s="24">
        <v>5212.1000000000004</v>
      </c>
      <c r="V7" s="24">
        <v>75371</v>
      </c>
      <c r="W7" s="24">
        <v>6.67</v>
      </c>
      <c r="X7" s="24">
        <v>11300</v>
      </c>
      <c r="Y7" s="24" t="s">
        <v>102</v>
      </c>
      <c r="Z7" s="24" t="s">
        <v>102</v>
      </c>
      <c r="AA7" s="24" t="s">
        <v>102</v>
      </c>
      <c r="AB7" s="24">
        <v>109.02</v>
      </c>
      <c r="AC7" s="24">
        <v>110.79</v>
      </c>
      <c r="AD7" s="24" t="s">
        <v>102</v>
      </c>
      <c r="AE7" s="24" t="s">
        <v>102</v>
      </c>
      <c r="AF7" s="24" t="s">
        <v>102</v>
      </c>
      <c r="AG7" s="24">
        <v>107.21</v>
      </c>
      <c r="AH7" s="24">
        <v>108.18</v>
      </c>
      <c r="AI7" s="24">
        <v>107.02</v>
      </c>
      <c r="AJ7" s="24" t="s">
        <v>102</v>
      </c>
      <c r="AK7" s="24" t="s">
        <v>102</v>
      </c>
      <c r="AL7" s="24" t="s">
        <v>102</v>
      </c>
      <c r="AM7" s="24">
        <v>0</v>
      </c>
      <c r="AN7" s="24">
        <v>0</v>
      </c>
      <c r="AO7" s="24" t="s">
        <v>102</v>
      </c>
      <c r="AP7" s="24" t="s">
        <v>102</v>
      </c>
      <c r="AQ7" s="24" t="s">
        <v>102</v>
      </c>
      <c r="AR7" s="24">
        <v>1.31</v>
      </c>
      <c r="AS7" s="24">
        <v>3.66</v>
      </c>
      <c r="AT7" s="24">
        <v>3.09</v>
      </c>
      <c r="AU7" s="24" t="s">
        <v>102</v>
      </c>
      <c r="AV7" s="24" t="s">
        <v>102</v>
      </c>
      <c r="AW7" s="24" t="s">
        <v>102</v>
      </c>
      <c r="AX7" s="24">
        <v>57.61</v>
      </c>
      <c r="AY7" s="24">
        <v>61.42</v>
      </c>
      <c r="AZ7" s="24" t="s">
        <v>102</v>
      </c>
      <c r="BA7" s="24" t="s">
        <v>102</v>
      </c>
      <c r="BB7" s="24" t="s">
        <v>102</v>
      </c>
      <c r="BC7" s="24">
        <v>78.55</v>
      </c>
      <c r="BD7" s="24">
        <v>105.97</v>
      </c>
      <c r="BE7" s="24">
        <v>71.39</v>
      </c>
      <c r="BF7" s="24" t="s">
        <v>102</v>
      </c>
      <c r="BG7" s="24" t="s">
        <v>102</v>
      </c>
      <c r="BH7" s="24" t="s">
        <v>102</v>
      </c>
      <c r="BI7" s="24">
        <v>327.68</v>
      </c>
      <c r="BJ7" s="24">
        <v>307.64</v>
      </c>
      <c r="BK7" s="24" t="s">
        <v>102</v>
      </c>
      <c r="BL7" s="24" t="s">
        <v>102</v>
      </c>
      <c r="BM7" s="24" t="s">
        <v>102</v>
      </c>
      <c r="BN7" s="24">
        <v>479.51</v>
      </c>
      <c r="BO7" s="24">
        <v>498.02</v>
      </c>
      <c r="BP7" s="24">
        <v>669.11</v>
      </c>
      <c r="BQ7" s="24" t="s">
        <v>102</v>
      </c>
      <c r="BR7" s="24" t="s">
        <v>102</v>
      </c>
      <c r="BS7" s="24" t="s">
        <v>102</v>
      </c>
      <c r="BT7" s="24">
        <v>100.74</v>
      </c>
      <c r="BU7" s="24">
        <v>100</v>
      </c>
      <c r="BV7" s="24" t="s">
        <v>102</v>
      </c>
      <c r="BW7" s="24" t="s">
        <v>102</v>
      </c>
      <c r="BX7" s="24" t="s">
        <v>102</v>
      </c>
      <c r="BY7" s="24">
        <v>97.75</v>
      </c>
      <c r="BZ7" s="24">
        <v>98.23</v>
      </c>
      <c r="CA7" s="24">
        <v>99.73</v>
      </c>
      <c r="CB7" s="24" t="s">
        <v>102</v>
      </c>
      <c r="CC7" s="24" t="s">
        <v>102</v>
      </c>
      <c r="CD7" s="24" t="s">
        <v>102</v>
      </c>
      <c r="CE7" s="24">
        <v>155.88</v>
      </c>
      <c r="CF7" s="24">
        <v>156.81</v>
      </c>
      <c r="CG7" s="24" t="s">
        <v>102</v>
      </c>
      <c r="CH7" s="24" t="s">
        <v>102</v>
      </c>
      <c r="CI7" s="24" t="s">
        <v>102</v>
      </c>
      <c r="CJ7" s="24">
        <v>105.3</v>
      </c>
      <c r="CK7" s="24">
        <v>100.56</v>
      </c>
      <c r="CL7" s="24">
        <v>134.97999999999999</v>
      </c>
      <c r="CM7" s="24" t="s">
        <v>102</v>
      </c>
      <c r="CN7" s="24" t="s">
        <v>102</v>
      </c>
      <c r="CO7" s="24" t="s">
        <v>102</v>
      </c>
      <c r="CP7" s="24" t="s">
        <v>102</v>
      </c>
      <c r="CQ7" s="24" t="s">
        <v>102</v>
      </c>
      <c r="CR7" s="24" t="s">
        <v>102</v>
      </c>
      <c r="CS7" s="24" t="s">
        <v>102</v>
      </c>
      <c r="CT7" s="24" t="s">
        <v>102</v>
      </c>
      <c r="CU7" s="24" t="s">
        <v>102</v>
      </c>
      <c r="CV7" s="24" t="s">
        <v>102</v>
      </c>
      <c r="CW7" s="24">
        <v>59.99</v>
      </c>
      <c r="CX7" s="24" t="s">
        <v>102</v>
      </c>
      <c r="CY7" s="24" t="s">
        <v>102</v>
      </c>
      <c r="CZ7" s="24" t="s">
        <v>102</v>
      </c>
      <c r="DA7" s="24">
        <v>92.67</v>
      </c>
      <c r="DB7" s="24">
        <v>92.63</v>
      </c>
      <c r="DC7" s="24" t="s">
        <v>102</v>
      </c>
      <c r="DD7" s="24" t="s">
        <v>102</v>
      </c>
      <c r="DE7" s="24" t="s">
        <v>102</v>
      </c>
      <c r="DF7" s="24">
        <v>97.53</v>
      </c>
      <c r="DG7" s="24">
        <v>98.14</v>
      </c>
      <c r="DH7" s="24">
        <v>95.72</v>
      </c>
      <c r="DI7" s="24" t="s">
        <v>102</v>
      </c>
      <c r="DJ7" s="24" t="s">
        <v>102</v>
      </c>
      <c r="DK7" s="24" t="s">
        <v>102</v>
      </c>
      <c r="DL7" s="24">
        <v>3.21</v>
      </c>
      <c r="DM7" s="24">
        <v>6.68</v>
      </c>
      <c r="DN7" s="24" t="s">
        <v>102</v>
      </c>
      <c r="DO7" s="24" t="s">
        <v>102</v>
      </c>
      <c r="DP7" s="24" t="s">
        <v>102</v>
      </c>
      <c r="DQ7" s="24">
        <v>11.11</v>
      </c>
      <c r="DR7" s="24">
        <v>23.49</v>
      </c>
      <c r="DS7" s="24">
        <v>38.17</v>
      </c>
      <c r="DT7" s="24" t="s">
        <v>102</v>
      </c>
      <c r="DU7" s="24" t="s">
        <v>102</v>
      </c>
      <c r="DV7" s="24" t="s">
        <v>102</v>
      </c>
      <c r="DW7" s="24">
        <v>0</v>
      </c>
      <c r="DX7" s="24">
        <v>0</v>
      </c>
      <c r="DY7" s="24" t="s">
        <v>102</v>
      </c>
      <c r="DZ7" s="24" t="s">
        <v>102</v>
      </c>
      <c r="EA7" s="24" t="s">
        <v>102</v>
      </c>
      <c r="EB7" s="24">
        <v>1.6</v>
      </c>
      <c r="EC7" s="24">
        <v>8.67</v>
      </c>
      <c r="ED7" s="24">
        <v>6.54</v>
      </c>
      <c r="EE7" s="24" t="s">
        <v>102</v>
      </c>
      <c r="EF7" s="24" t="s">
        <v>102</v>
      </c>
      <c r="EG7" s="24" t="s">
        <v>102</v>
      </c>
      <c r="EH7" s="24">
        <v>0</v>
      </c>
      <c r="EI7" s="24">
        <v>0</v>
      </c>
      <c r="EJ7" s="24" t="s">
        <v>102</v>
      </c>
      <c r="EK7" s="24" t="s">
        <v>102</v>
      </c>
      <c r="EL7" s="24" t="s">
        <v>102</v>
      </c>
      <c r="EM7" s="24">
        <v>0.02</v>
      </c>
      <c r="EN7" s="24">
        <v>0.11</v>
      </c>
      <c r="EO7" s="24">
        <v>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中村 碧</cp:lastModifiedBy>
  <cp:lastPrinted>2023-01-20T01:27:55Z</cp:lastPrinted>
  <dcterms:created xsi:type="dcterms:W3CDTF">2023-01-12T23:28:54Z</dcterms:created>
  <dcterms:modified xsi:type="dcterms:W3CDTF">2023-02-22T00:13:54Z</dcterms:modified>
  <cp:category/>
</cp:coreProperties>
</file>