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8DCECB41-A873-4E9E-B1D9-3089076ED37A}" xr6:coauthVersionLast="47" xr6:coauthVersionMax="47" xr10:uidLastSave="{00000000-0000-0000-0000-000000000000}"/>
  <workbookProtection workbookAlgorithmName="SHA-512" workbookHashValue="edJdFjHZ5wJiDD1LNGx/28RUMHf8UqZFgaME7J5JWhaMyP2O27xUMf45nak1pP05ZCC8R5KO31WGMme+taOl+g==" workbookSaltValue="OYFM06w6CkrqZgK5dwW3A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R6" i="5"/>
  <c r="AL8" i="4" s="1"/>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H85" i="4"/>
  <c r="AT10" i="4"/>
  <c r="AL10" i="4"/>
  <c r="I10" i="4"/>
  <c r="B10" i="4"/>
  <c r="BB8" i="4"/>
  <c r="AT8" i="4"/>
  <c r="W8" i="4"/>
  <c r="P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<sst xmlns="http://schemas.openxmlformats.org/spreadsheetml/2006/main" count="228" uniqueCount="114">
  <si>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</si>
  <si>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</si>
  <si>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</si>
  <si>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</si>
  <si>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</si>
  <si>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</si>
  <si>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</si>
  <si>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</si>
  <si>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</si>
  <si>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</si>
  <si>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</si>
  <si>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</si>
  <si>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</si>
  <si>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</si>
  <si>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</si>
  <si>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</si>
  <si>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</si>
  <si>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</si>
  <si>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</si>
  <si>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</si>
  <si>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</si>
  <si>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</si>
  <si>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</si>
  <si>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</si>
  <si>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</si>
  <si>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</si>
  <si>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</si>
  <si>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</si>
  <si>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</si>
  <si>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</si>
  <si>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</si>
  <si>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</si>
  <si>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</si>
  <si>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</si>
  <si>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</si>
  <si>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</si>
  <si>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</si>
  <si>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</si>
  <si>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</si>
  <si>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</si>
  <si>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</si>
  <si>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</si>
  <si>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</si>
  <si>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</si>
  <si>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</si>
  <si>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</si>
  <si>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</si>
  <si>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</si>
  <si>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</si>
  <si>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</si>
  <si>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</si>
  <si>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</si>
  <si>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</si>
  <si>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</si>
  <si>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</si>
  <si>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</si>
  <si>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</si>
  <si>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</si>
  <si>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</si>
  <si>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</si>
  <si>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</si>
  <si>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</si>
  <si>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</si>
  <si>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</si>
  <si>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</si>
  <si>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</si>
  <si>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</si>
  <si>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</si>
  <si>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</si>
  <si>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</si>
  <si>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</si>
  <si>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</si>
  <si>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</si>
  <si>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</si>
  <si>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</si>
  <si>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</si>
  <si>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</si>
  <si>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</si>
  <si>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</si>
  <si>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</si>
  <si>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</si>
  <si>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</si>
  <si>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</si>
  <si>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</si>
  <si>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</si>
  <si>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</si>
  <si>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</si>
  <si>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</si>
  <si>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</si>
  <si>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</si>
  <si>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</si>
  <si>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</si>
  <si>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</si>
  <si>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我孫子市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</si>
  <si>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</si>
  <si>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</si>
  <si>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</si>
  <si>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</si>
  <si>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</si>
  <si>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</si>
  <si>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</si>
  <si>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</si>
  <si>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</si>
  <si>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</si>
  <si>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</si>
  <si>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</si>
  <si>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</si>
  <si>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</si>
  <si>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</si>
  <si>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</si>
  <si>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</si>
  <si>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今後有収水量の減少が見込まれることや、浄水施設・管路の更新需要が高くなっており、本市水道事業を取り巻く経営状況は一層の厳しさを増すこととなります。
　将来の事業継続に向け、水道サービスの持続性を確保するため、包括業務委託等による外部委託の更なる拡大等を図り、費用の縮減や企業債等の活用により更なる業務の効率化・運営コストの削減に努めていきます。</t>
    <rPh sb="20" eb="22">
      <t>ジョウスイ</t>
    </rPh>
    <rPh sb="22" eb="24">
      <t>シセツ</t>
    </rPh>
    <rPh sb="41" eb="43">
      <t>ホンシ</t>
    </rPh>
    <rPh sb="43" eb="45">
      <t>スイドウ</t>
    </rPh>
    <rPh sb="45" eb="47">
      <t>ジギョウ</t>
    </rPh>
    <rPh sb="48" eb="49">
      <t>ト</t>
    </rPh>
    <rPh sb="50" eb="51">
      <t>マ</t>
    </rPh>
    <rPh sb="57" eb="59">
      <t>イッソウ</t>
    </rPh>
    <rPh sb="146" eb="147">
      <t>サラ</t>
    </rPh>
    <phoneticPr fontId="4"/>
  </si>
  <si>
    <t>①有形固定資産減価償却率、②管路経年化率
　計画的な修繕を行い、施設の長寿命化を図っていることから全国及び類似団体平均を上回っており、依然として施設の更新需要は高くなっています。
③管路更新率
　全国及び類似団体平均を上回っていますが、令和３年度は拡張工事を実施し更新延長が減少したため、令和２年度と比較して減少しました。
　今後過渡期を迎える施設の更新需要に備え、平成30年度にアセットマネジメントの再評価等を行い策定した「我孫子市水道事業基本計画」に基づいて、計画的に事業を進めていきます。</t>
    <rPh sb="22" eb="25">
      <t>ケイカクテキ</t>
    </rPh>
    <rPh sb="26" eb="28">
      <t>シュウゼン</t>
    </rPh>
    <rPh sb="29" eb="30">
      <t>オコナ</t>
    </rPh>
    <rPh sb="32" eb="34">
      <t>シセツ</t>
    </rPh>
    <rPh sb="35" eb="39">
      <t>チョウジュミョウカ</t>
    </rPh>
    <rPh sb="40" eb="41">
      <t>ハカ</t>
    </rPh>
    <rPh sb="60" eb="62">
      <t>ウワマワ</t>
    </rPh>
    <rPh sb="67" eb="69">
      <t>イゼン</t>
    </rPh>
    <rPh sb="92" eb="94">
      <t>カンロ</t>
    </rPh>
    <rPh sb="94" eb="96">
      <t>コウシン</t>
    </rPh>
    <rPh sb="96" eb="97">
      <t>リツ</t>
    </rPh>
    <rPh sb="119" eb="121">
      <t>レイワ</t>
    </rPh>
    <rPh sb="122" eb="124">
      <t>ネンド</t>
    </rPh>
    <rPh sb="125" eb="127">
      <t>カクチョウ</t>
    </rPh>
    <rPh sb="127" eb="129">
      <t>コウジ</t>
    </rPh>
    <rPh sb="130" eb="132">
      <t>ジッシ</t>
    </rPh>
    <rPh sb="133" eb="135">
      <t>コウシン</t>
    </rPh>
    <rPh sb="135" eb="137">
      <t>エンチョウ</t>
    </rPh>
    <rPh sb="138" eb="140">
      <t>ゲンショウ</t>
    </rPh>
    <rPh sb="145" eb="147">
      <t>レイワ</t>
    </rPh>
    <rPh sb="148" eb="150">
      <t>ネンド</t>
    </rPh>
    <rPh sb="151" eb="153">
      <t>ヒカク</t>
    </rPh>
    <rPh sb="155" eb="157">
      <t>ゲンショウ</t>
    </rPh>
    <rPh sb="165" eb="167">
      <t>コンゴ</t>
    </rPh>
    <rPh sb="185" eb="187">
      <t>ヘイセイ</t>
    </rPh>
    <rPh sb="189" eb="191">
      <t>ネンド</t>
    </rPh>
    <rPh sb="241" eb="242">
      <t>スス</t>
    </rPh>
    <phoneticPr fontId="4"/>
  </si>
  <si>
    <t>①経常収支比率、⑤料金回収率
　100％以上を維持し、かつ、全国及び類似団体平均を上回り、高い健全性を示しています。
　新型コロナウイルス感染症拡大に伴い、使用者の在宅期間が増加傾向にあることも相まって、有収水量(給水収益)が増加した。今後減少も見込まれることから引き続き注視していきます。
②累積欠損金比率
　累積欠損金は生じておらず、0％を維持しています。
③流動比率、④企業債残高対給水収益比率
　全国及び類似団体平均と比べ、③は上回り、④は下回っており、短期・長期ともに支払能力は問題ありませんが、今後老朽化した施設の更新等に多額の費用を要し、企業債の借入も増加していくことが見込まれます。
⑥給水原価
　企業債償還利息の減少等で経常経費が低減したことや給水収益が増加傾向にあることから、全国及び類似団体平均を下回っていますが、今後物価高により費用の増加が見込まれることから引き続き注視していきます。
⑦施設利用率
　配水量の増加により全国及び類似団体平均を上回っています。引き続き適切な施設規模を維持していきます。
⑧有収率
　全国及び類似団体平均を上回っていますが、年々減少傾向にあります。引き続き有収率向上のため漏水調査等を行っていきます。</t>
    <rPh sb="32" eb="33">
      <t>オヨ</t>
    </rPh>
    <rPh sb="34" eb="36">
      <t>ルイジ</t>
    </rPh>
    <rPh sb="72" eb="74">
      <t>カクダイ</t>
    </rPh>
    <rPh sb="75" eb="76">
      <t>トモナ</t>
    </rPh>
    <rPh sb="78" eb="80">
      <t>シヨウ</t>
    </rPh>
    <rPh sb="80" eb="81">
      <t>シャ</t>
    </rPh>
    <rPh sb="82" eb="84">
      <t>ザイタク</t>
    </rPh>
    <rPh sb="84" eb="86">
      <t>キカン</t>
    </rPh>
    <rPh sb="87" eb="89">
      <t>ゾウカ</t>
    </rPh>
    <rPh sb="89" eb="91">
      <t>ケイコウ</t>
    </rPh>
    <rPh sb="97" eb="98">
      <t>アイ</t>
    </rPh>
    <rPh sb="107" eb="109">
      <t>キュウスイ</t>
    </rPh>
    <rPh sb="109" eb="111">
      <t>シュウエキ</t>
    </rPh>
    <rPh sb="113" eb="115">
      <t>ゾウカ</t>
    </rPh>
    <rPh sb="118" eb="120">
      <t>コンゴ</t>
    </rPh>
    <rPh sb="120" eb="122">
      <t>ゲンショウ</t>
    </rPh>
    <rPh sb="123" eb="125">
      <t>ミコ</t>
    </rPh>
    <rPh sb="132" eb="133">
      <t>ヒ</t>
    </rPh>
    <rPh sb="134" eb="135">
      <t>ツヅ</t>
    </rPh>
    <rPh sb="136" eb="138">
      <t>チュウシ</t>
    </rPh>
    <rPh sb="153" eb="155">
      <t>ヒリツ</t>
    </rPh>
    <rPh sb="157" eb="159">
      <t>ルイセキ</t>
    </rPh>
    <rPh sb="159" eb="162">
      <t>ケッソンキン</t>
    </rPh>
    <rPh sb="163" eb="164">
      <t>ショウ</t>
    </rPh>
    <rPh sb="173" eb="175">
      <t>イジ</t>
    </rPh>
    <rPh sb="215" eb="216">
      <t>クラ</t>
    </rPh>
    <rPh sb="220" eb="222">
      <t>ウワマワ</t>
    </rPh>
    <rPh sb="226" eb="228">
      <t>シタマワ</t>
    </rPh>
    <rPh sb="241" eb="243">
      <t>シハラ</t>
    </rPh>
    <rPh sb="243" eb="245">
      <t>ノウリョク</t>
    </rPh>
    <rPh sb="246" eb="248">
      <t>モンダイ</t>
    </rPh>
    <rPh sb="257" eb="259">
      <t>ロウキュウ</t>
    </rPh>
    <rPh sb="259" eb="260">
      <t>カ</t>
    </rPh>
    <rPh sb="262" eb="264">
      <t>シセツ</t>
    </rPh>
    <rPh sb="334" eb="336">
      <t>キュウスイ</t>
    </rPh>
    <rPh sb="336" eb="338">
      <t>シュウエキ</t>
    </rPh>
    <rPh sb="339" eb="341">
      <t>ゾウカ</t>
    </rPh>
    <rPh sb="341" eb="343">
      <t>ケイコウ</t>
    </rPh>
    <rPh sb="371" eb="373">
      <t>コンゴ</t>
    </rPh>
    <rPh sb="379" eb="381">
      <t>ヒヨウ</t>
    </rPh>
    <rPh sb="382" eb="384">
      <t>ゾウカ</t>
    </rPh>
    <rPh sb="385" eb="387">
      <t>ミコ</t>
    </rPh>
    <rPh sb="394" eb="395">
      <t>ヒ</t>
    </rPh>
    <rPh sb="396" eb="397">
      <t>ツヅ</t>
    </rPh>
    <rPh sb="398" eb="400">
      <t>チュウシ</t>
    </rPh>
    <rPh sb="410" eb="412">
      <t>シセツ</t>
    </rPh>
    <rPh sb="412" eb="414">
      <t>リヨウ</t>
    </rPh>
    <rPh sb="414" eb="415">
      <t>リツ</t>
    </rPh>
    <rPh sb="419" eb="420">
      <t>リョウ</t>
    </rPh>
    <rPh sb="421" eb="423">
      <t>ゾウカ</t>
    </rPh>
    <rPh sb="437" eb="439">
      <t>ウワマワ</t>
    </rPh>
    <rPh sb="445" eb="446">
      <t>ヒ</t>
    </rPh>
    <rPh sb="447" eb="448">
      <t>ツヅ</t>
    </rPh>
    <rPh sb="449" eb="451">
      <t>テキセツ</t>
    </rPh>
    <rPh sb="457" eb="459">
      <t>イジ</t>
    </rPh>
    <rPh sb="494" eb="496">
      <t>ネンネン</t>
    </rPh>
    <rPh sb="496" eb="498">
      <t>ゲンショウ</t>
    </rPh>
    <rPh sb="498" eb="500">
      <t>ケイコウ</t>
    </rPh>
    <rPh sb="506" eb="507">
      <t>ヒ</t>
    </rPh>
    <rPh sb="508" eb="509">
      <t>ツヅ</t>
    </rPh>
    <rPh sb="510" eb="512">
      <t>ユウシュウ</t>
    </rPh>
    <rPh sb="512" eb="513">
      <t>リツ</t>
    </rPh>
    <rPh sb="513" eb="515">
      <t>コウジョウ</t>
    </rPh>
    <rPh sb="522" eb="523">
      <t>トウ</t>
    </rPh>
    <rPh sb="524" eb="52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</si>
</sst>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1.29</c:v>
                </c:pt>
                <c:pt idx="1">
                  <c:v>0.87</c:v>
                </c:pt>
                <c:pt idx="2">
                  <c:v>0.99</c:v>
                </c:pt>
                <c:pt idx="3">
                  <c:v>0.99</c:v>
                </c:pt>
                <c:pt idx="4">
                  <c:v>0.66</c:v>
                </c:pt>
              </c:numCache>
            </c:numRef>
          </c:val>
          <c:extLst>
            <c:ext xmlns:c16="http://schemas.microsoft.com/office/drawing/2014/chart" uri="{C3380CC4-5D6E-409C-BE32-E72D297353CC}">
              <c16:uniqueId val="{00000000-47A9-4612-9458-2D6489713B1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47A9-4612-9458-2D6489713B1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61.29</c:v>
                </c:pt>
                <c:pt idx="1">
                  <c:v>61.37</c:v>
                </c:pt>
                <c:pt idx="2">
                  <c:v>61.33</c:v>
                </c:pt>
                <c:pt idx="3">
                  <c:v>63.82</c:v>
                </c:pt>
                <c:pt idx="4">
                  <c:v>63.63</c:v>
                </c:pt>
              </c:numCache>
            </c:numRef>
          </c:val>
          <c:extLst>
            <c:ext xmlns:c16="http://schemas.microsoft.com/office/drawing/2014/chart" uri="{C3380CC4-5D6E-409C-BE32-E72D297353CC}">
              <c16:uniqueId val="{00000000-3BC5-4F07-B7B1-3336C5CB314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3BC5-4F07-B7B1-3336C5CB314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95.74</c:v>
                </c:pt>
                <c:pt idx="1">
                  <c:v>95.33</c:v>
                </c:pt>
                <c:pt idx="2">
                  <c:v>95.02</c:v>
                </c:pt>
                <c:pt idx="3">
                  <c:v>94.9</c:v>
                </c:pt>
                <c:pt idx="4">
                  <c:v>94.34</c:v>
                </c:pt>
              </c:numCache>
            </c:numRef>
          </c:val>
          <c:extLst>
            <c:ext xmlns:c16="http://schemas.microsoft.com/office/drawing/2014/chart" uri="{C3380CC4-5D6E-409C-BE32-E72D297353CC}">
              <c16:uniqueId val="{00000000-EF1E-45FE-9017-83C3A9534D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EF1E-45FE-9017-83C3A9534D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115.4</c:v>
                </c:pt>
                <c:pt idx="1">
                  <c:v>116.5</c:v>
                </c:pt>
                <c:pt idx="2">
                  <c:v>113.07</c:v>
                </c:pt>
                <c:pt idx="3">
                  <c:v>115.07</c:v>
                </c:pt>
                <c:pt idx="4">
                  <c:v>116.59</c:v>
                </c:pt>
              </c:numCache>
            </c:numRef>
          </c:val>
          <c:extLst>
            <c:ext xmlns:c16="http://schemas.microsoft.com/office/drawing/2014/chart" uri="{C3380CC4-5D6E-409C-BE32-E72D297353CC}">
              <c16:uniqueId val="{00000000-AF76-4F57-92C1-3040B13648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AF76-4F57-92C1-3040B13648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53.04</c:v>
                </c:pt>
                <c:pt idx="1">
                  <c:v>53.48</c:v>
                </c:pt>
                <c:pt idx="2">
                  <c:v>54.43</c:v>
                </c:pt>
                <c:pt idx="3">
                  <c:v>55.03</c:v>
                </c:pt>
                <c:pt idx="4">
                  <c:v>54.52</c:v>
                </c:pt>
              </c:numCache>
            </c:numRef>
          </c:val>
          <c:extLst>
            <c:ext xmlns:c16="http://schemas.microsoft.com/office/drawing/2014/chart" uri="{C3380CC4-5D6E-409C-BE32-E72D297353CC}">
              <c16:uniqueId val="{00000000-5CF4-485B-B1B4-76A3D9C497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5CF4-485B-B1B4-76A3D9C497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16.95</c:v>
                </c:pt>
                <c:pt idx="1">
                  <c:v>20.190000000000001</c:v>
                </c:pt>
                <c:pt idx="2">
                  <c:v>22.52</c:v>
                </c:pt>
                <c:pt idx="3">
                  <c:v>24.33</c:v>
                </c:pt>
                <c:pt idx="4">
                  <c:v>25.67</c:v>
                </c:pt>
              </c:numCache>
            </c:numRef>
          </c:val>
          <c:extLst>
            <c:ext xmlns:c16="http://schemas.microsoft.com/office/drawing/2014/chart" uri="{C3380CC4-5D6E-409C-BE32-E72D297353CC}">
              <c16:uniqueId val="{00000000-070E-47E7-9955-2F97755124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070E-47E7-9955-2F97755124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26-43AF-8B6B-FDCE482FFE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4526-43AF-8B6B-FDCE482FFE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474.71</c:v>
                </c:pt>
                <c:pt idx="1">
                  <c:v>488.68</c:v>
                </c:pt>
                <c:pt idx="2">
                  <c:v>670.95</c:v>
                </c:pt>
                <c:pt idx="3">
                  <c:v>616.72</c:v>
                </c:pt>
                <c:pt idx="4">
                  <c:v>509.78</c:v>
                </c:pt>
              </c:numCache>
            </c:numRef>
          </c:val>
          <c:extLst>
            <c:ext xmlns:c16="http://schemas.microsoft.com/office/drawing/2014/chart" uri="{C3380CC4-5D6E-409C-BE32-E72D297353CC}">
              <c16:uniqueId val="{00000000-611B-4E2E-B230-BBF562311E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611B-4E2E-B230-BBF562311E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24.2</c:v>
                </c:pt>
                <c:pt idx="1">
                  <c:v>20.48</c:v>
                </c:pt>
                <c:pt idx="2">
                  <c:v>31.99</c:v>
                </c:pt>
                <c:pt idx="3">
                  <c:v>49.35</c:v>
                </c:pt>
                <c:pt idx="4">
                  <c:v>58.69</c:v>
                </c:pt>
              </c:numCache>
            </c:numRef>
          </c:val>
          <c:extLst>
            <c:ext xmlns:c16="http://schemas.microsoft.com/office/drawing/2014/chart" uri="{C3380CC4-5D6E-409C-BE32-E72D297353CC}">
              <c16:uniqueId val="{00000000-8E78-4499-811E-C19D7FBAB3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8E78-4499-811E-C19D7FBAB3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105.87</c:v>
                </c:pt>
                <c:pt idx="1">
                  <c:v>104.19</c:v>
                </c:pt>
                <c:pt idx="2">
                  <c:v>104.53</c:v>
                </c:pt>
                <c:pt idx="3">
                  <c:v>106.64</c:v>
                </c:pt>
                <c:pt idx="4">
                  <c:v>107.22</c:v>
                </c:pt>
              </c:numCache>
            </c:numRef>
          </c:val>
          <c:extLst>
            <c:ext xmlns:c16="http://schemas.microsoft.com/office/drawing/2014/chart" uri="{C3380CC4-5D6E-409C-BE32-E72D297353CC}">
              <c16:uniqueId val="{00000000-87F4-487F-A4D0-C7044D79A6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87F4-487F-A4D0-C7044D79A6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157.84</c:v>
                </c:pt>
                <c:pt idx="1">
                  <c:v>160.32</c:v>
                </c:pt>
                <c:pt idx="2">
                  <c:v>159.53</c:v>
                </c:pt>
                <c:pt idx="3">
                  <c:v>154.61000000000001</c:v>
                </c:pt>
                <c:pt idx="4">
                  <c:v>154</c:v>
                </c:pt>
              </c:numCache>
            </c:numRef>
          </c:val>
          <c:extLst>
            <c:ext xmlns:c16="http://schemas.microsoft.com/office/drawing/2014/chart" uri="{C3380CC4-5D6E-409C-BE32-E72D297353CC}">
              <c16:uniqueId val="{00000000-331A-44AF-ADD9-38E71E2428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331A-44AF-ADD9-38E71E2428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我孫子市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自治体職員</v>
      </c>
      <c r="AE8" s="75"/>
      <c r="AF8" s="75"/>
      <c r="AG8" s="75"/>
      <c r="AH8" s="75"/>
      <c r="AI8" s="75"/>
      <c r="AJ8" s="75"/>
      <c r="AK8" s="2"/>
      <c r="AL8" s="66">
        <f>データ!$R$6</f>
        <v>131402</v>
      </c>
      <c r="AM8" s="66"/>
      <c r="AN8" s="66"/>
      <c r="AO8" s="66"/>
      <c r="AP8" s="66"/>
      <c r="AQ8" s="66"/>
      <c r="AR8" s="66"/>
      <c r="AS8" s="66"/>
      <c r="AT8" s="37">
        <f>データ!$S$6</f>
        <v>43.15</v>
      </c>
      <c r="AU8" s="38"/>
      <c r="AV8" s="38"/>
      <c r="AW8" s="38"/>
      <c r="AX8" s="38"/>
      <c r="AY8" s="38"/>
      <c r="AZ8" s="38"/>
      <c r="BA8" s="38"/>
      <c r="BB8" s="55">
        <f>データ!$T$6</f>
        <v>3045.24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90.89</v>
      </c>
      <c r="J10" s="38"/>
      <c r="K10" s="38"/>
      <c r="L10" s="38"/>
      <c r="M10" s="38"/>
      <c r="N10" s="38"/>
      <c r="O10" s="65"/>
      <c r="P10" s="55">
        <f>データ!$P$6</f>
        <v>93.92</v>
      </c>
      <c r="Q10" s="55"/>
      <c r="R10" s="55"/>
      <c r="S10" s="55"/>
      <c r="T10" s="55"/>
      <c r="U10" s="55"/>
      <c r="V10" s="55"/>
      <c r="W10" s="66">
        <f>データ!$Q$6</f>
        <v>2695</v>
      </c>
      <c r="X10" s="66"/>
      <c r="Y10" s="66"/>
      <c r="Z10" s="66"/>
      <c r="AA10" s="66"/>
      <c r="AB10" s="66"/>
      <c r="AC10" s="66"/>
      <c r="AD10" s="2"/>
      <c r="AE10" s="2"/>
      <c r="AF10" s="2"/>
      <c r="AG10" s="2"/>
      <c r="AH10" s="2"/>
      <c r="AI10" s="2"/>
      <c r="AJ10" s="2"/>
      <c r="AK10" s="2"/>
      <c r="AL10" s="66">
        <f>データ!$U$6</f>
        <v>123168</v>
      </c>
      <c r="AM10" s="66"/>
      <c r="AN10" s="66"/>
      <c r="AO10" s="66"/>
      <c r="AP10" s="66"/>
      <c r="AQ10" s="66"/>
      <c r="AR10" s="66"/>
      <c r="AS10" s="66"/>
      <c r="AT10" s="37">
        <f>データ!$V$6</f>
        <v>43.51</v>
      </c>
      <c r="AU10" s="38"/>
      <c r="AV10" s="38"/>
      <c r="AW10" s="38"/>
      <c r="AX10" s="38"/>
      <c r="AY10" s="38"/>
      <c r="AZ10" s="38"/>
      <c r="BA10" s="38"/>
      <c r="BB10" s="55">
        <f>データ!$W$6</f>
        <v>2830.8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113</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kIqXuxPs8uGz6gXEX+/d9yRgHQa7lqLdY4TfdtuFP4Aov4uzrlcRZxg+7sCcVhmRmmqTRGf8ifaiQptlk7ukQ==" saltValue="PknRtbNv82eCnNsOqvV1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122220</v>
      </c>
      <c r="D6" s="20">
        <f t="shared" si="3"/>
        <v>46</v>
      </c>
      <c r="E6" s="20">
        <f t="shared" si="3"/>
        <v>1</v>
      </c>
      <c r="F6" s="20">
        <f t="shared" si="3"/>
        <v>0</v>
      </c>
      <c r="G6" s="20">
        <f t="shared" si="3"/>
        <v>1</v>
      </c>
      <c r="H6" s="20" t="str">
        <f t="shared" si="3"/>
        <v>千葉県　我孫子市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90.89</v>
      </c>
      <c r="P6" s="21">
        <f t="shared" si="3"/>
        <v>93.92</v>
      </c>
      <c r="Q6" s="21">
        <f t="shared" si="3"/>
        <v>2695</v>
      </c>
      <c r="R6" s="21">
        <f t="shared" si="3"/>
        <v>131402</v>
      </c>
      <c r="S6" s="21">
        <f t="shared" si="3"/>
        <v>43.15</v>
      </c>
      <c r="T6" s="21">
        <f t="shared" si="3"/>
        <v>3045.24</v>
      </c>
      <c r="U6" s="21">
        <f t="shared" si="3"/>
        <v>123168</v>
      </c>
      <c r="V6" s="21">
        <f t="shared" si="3"/>
        <v>43.51</v>
      </c>
      <c r="W6" s="21">
        <f t="shared" si="3"/>
        <v>2830.8</v>
      </c>
      <c r="X6" s="22">
        <f>IF(X7="",NA(),X7)</f>
        <v>115.4</v>
      </c>
      <c r="Y6" s="22">
        <f t="shared" ref="Y6:AG6" si="4">IF(Y7="",NA(),Y7)</f>
        <v>116.5</v>
      </c>
      <c r="Z6" s="22">
        <f t="shared" si="4"/>
        <v>113.07</v>
      </c>
      <c r="AA6" s="22">
        <f t="shared" si="4"/>
        <v>115.07</v>
      </c>
      <c r="AB6" s="22">
        <f t="shared" si="4"/>
        <v>116.59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474.71</v>
      </c>
      <c r="AU6" s="22">
        <f t="shared" ref="AU6:BC6" si="6">IF(AU7="",NA(),AU7)</f>
        <v>488.68</v>
      </c>
      <c r="AV6" s="22">
        <f t="shared" si="6"/>
        <v>670.95</v>
      </c>
      <c r="AW6" s="22">
        <f t="shared" si="6"/>
        <v>616.72</v>
      </c>
      <c r="AX6" s="22">
        <f t="shared" si="6"/>
        <v>509.78</v>
      </c>
      <c r="AY6" s="22">
        <f t="shared" si="6"/>
        <v>337.49</v>
      </c>
      <c r="AZ6" s="22">
        <f t="shared" si="6"/>
        <v>335.6</v>
      </c>
      <c r="BA6" s="22">
        <f t="shared" si="6"/>
        <v>358.91</v>
      </c>
      <c r="BB6" s="22">
        <f t="shared" si="6"/>
        <v>360.96</v>
      </c>
      <c r="BC6" s="22">
        <f t="shared" si="6"/>
        <v>351.29</v>
      </c>
      <c r="BD6" s="21" t="str">
        <f>IF(BD7="","",IF(BD7="-","【-】","【"&amp;SUBSTITUTE(TEXT(BD7,"#,##0.00"),"-","△")&amp;"】"))</f>
        <v>【261.51】</v>
      </c>
      <c r="BE6" s="22">
        <f>IF(BE7="",NA(),BE7)</f>
        <v>24.2</v>
      </c>
      <c r="BF6" s="22">
        <f t="shared" ref="BF6:BN6" si="7">IF(BF7="",NA(),BF7)</f>
        <v>20.48</v>
      </c>
      <c r="BG6" s="22">
        <f t="shared" si="7"/>
        <v>31.99</v>
      </c>
      <c r="BH6" s="22">
        <f t="shared" si="7"/>
        <v>49.35</v>
      </c>
      <c r="BI6" s="22">
        <f t="shared" si="7"/>
        <v>58.69</v>
      </c>
      <c r="BJ6" s="22">
        <f t="shared" si="7"/>
        <v>265.92</v>
      </c>
      <c r="BK6" s="22">
        <f t="shared" si="7"/>
        <v>258.26</v>
      </c>
      <c r="BL6" s="22">
        <f t="shared" si="7"/>
        <v>247.27</v>
      </c>
      <c r="BM6" s="22">
        <f t="shared" si="7"/>
        <v>239.18</v>
      </c>
      <c r="BN6" s="22">
        <f t="shared" si="7"/>
        <v>236.29</v>
      </c>
      <c r="BO6" s="21" t="str">
        <f>IF(BO7="","",IF(BO7="-","【-】","【"&amp;SUBSTITUTE(TEXT(BO7,"#,##0.00"),"-","△")&amp;"】"))</f>
        <v>【265.16】</v>
      </c>
      <c r="BP6" s="22">
        <f>IF(BP7="",NA(),BP7)</f>
        <v>105.87</v>
      </c>
      <c r="BQ6" s="22">
        <f t="shared" ref="BQ6:BY6" si="8">IF(BQ7="",NA(),BQ7)</f>
        <v>104.19</v>
      </c>
      <c r="BR6" s="22">
        <f t="shared" si="8"/>
        <v>104.53</v>
      </c>
      <c r="BS6" s="22">
        <f t="shared" si="8"/>
        <v>106.64</v>
      </c>
      <c r="BT6" s="22">
        <f t="shared" si="8"/>
        <v>107.22</v>
      </c>
      <c r="BU6" s="22">
        <f t="shared" si="8"/>
        <v>105.86</v>
      </c>
      <c r="BV6" s="22">
        <f t="shared" si="8"/>
        <v>106.07</v>
      </c>
      <c r="BW6" s="22">
        <f t="shared" si="8"/>
        <v>105.34</v>
      </c>
      <c r="BX6" s="22">
        <f t="shared" si="8"/>
        <v>101.89</v>
      </c>
      <c r="BY6" s="22">
        <f t="shared" si="8"/>
        <v>104.33</v>
      </c>
      <c r="BZ6" s="21" t="str">
        <f>IF(BZ7="","",IF(BZ7="-","【-】","【"&amp;SUBSTITUTE(TEXT(BZ7,"#,##0.00"),"-","△")&amp;"】"))</f>
        <v>【102.35】</v>
      </c>
      <c r="CA6" s="22">
        <f>IF(CA7="",NA(),CA7)</f>
        <v>157.84</v>
      </c>
      <c r="CB6" s="22">
        <f t="shared" ref="CB6:CJ6" si="9">IF(CB7="",NA(),CB7)</f>
        <v>160.32</v>
      </c>
      <c r="CC6" s="22">
        <f t="shared" si="9"/>
        <v>159.53</v>
      </c>
      <c r="CD6" s="22">
        <f t="shared" si="9"/>
        <v>154.61000000000001</v>
      </c>
      <c r="CE6" s="22">
        <f t="shared" si="9"/>
        <v>154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61.29</v>
      </c>
      <c r="CM6" s="22">
        <f t="shared" ref="CM6:CU6" si="10">IF(CM7="",NA(),CM7)</f>
        <v>61.37</v>
      </c>
      <c r="CN6" s="22">
        <f t="shared" si="10"/>
        <v>61.33</v>
      </c>
      <c r="CO6" s="22">
        <f t="shared" si="10"/>
        <v>63.82</v>
      </c>
      <c r="CP6" s="22">
        <f t="shared" si="10"/>
        <v>63.63</v>
      </c>
      <c r="CQ6" s="22">
        <f t="shared" si="10"/>
        <v>62.38</v>
      </c>
      <c r="CR6" s="22">
        <f t="shared" si="10"/>
        <v>62.83</v>
      </c>
      <c r="CS6" s="22">
        <f t="shared" si="10"/>
        <v>62.05</v>
      </c>
      <c r="CT6" s="22">
        <f t="shared" si="10"/>
        <v>63.23</v>
      </c>
      <c r="CU6" s="22">
        <f t="shared" si="10"/>
        <v>62.59</v>
      </c>
      <c r="CV6" s="21" t="str">
        <f>IF(CV7="","",IF(CV7="-","【-】","【"&amp;SUBSTITUTE(TEXT(CV7,"#,##0.00"),"-","△")&amp;"】"))</f>
        <v>【60.29】</v>
      </c>
      <c r="CW6" s="22">
        <f>IF(CW7="",NA(),CW7)</f>
        <v>95.74</v>
      </c>
      <c r="CX6" s="22">
        <f t="shared" ref="CX6:DF6" si="11">IF(CX7="",NA(),CX7)</f>
        <v>95.33</v>
      </c>
      <c r="CY6" s="22">
        <f t="shared" si="11"/>
        <v>95.02</v>
      </c>
      <c r="CZ6" s="22">
        <f t="shared" si="11"/>
        <v>94.9</v>
      </c>
      <c r="DA6" s="22">
        <f t="shared" si="11"/>
        <v>94.34</v>
      </c>
      <c r="DB6" s="22">
        <f t="shared" si="11"/>
        <v>89.17</v>
      </c>
      <c r="DC6" s="22">
        <f t="shared" si="11"/>
        <v>88.86</v>
      </c>
      <c r="DD6" s="22">
        <f t="shared" si="11"/>
        <v>89.11</v>
      </c>
      <c r="DE6" s="22">
        <f t="shared" si="11"/>
        <v>89.35</v>
      </c>
      <c r="DF6" s="22">
        <f t="shared" si="11"/>
        <v>89.7</v>
      </c>
      <c r="DG6" s="21" t="str">
        <f>IF(DG7="","",IF(DG7="-","【-】","【"&amp;SUBSTITUTE(TEXT(DG7,"#,##0.00"),"-","△")&amp;"】"))</f>
        <v>【90.12】</v>
      </c>
      <c r="DH6" s="22">
        <f>IF(DH7="",NA(),DH7)</f>
        <v>53.04</v>
      </c>
      <c r="DI6" s="22">
        <f t="shared" ref="DI6:DQ6" si="12">IF(DI7="",NA(),DI7)</f>
        <v>53.48</v>
      </c>
      <c r="DJ6" s="22">
        <f t="shared" si="12"/>
        <v>54.43</v>
      </c>
      <c r="DK6" s="22">
        <f t="shared" si="12"/>
        <v>55.03</v>
      </c>
      <c r="DL6" s="22">
        <f t="shared" si="12"/>
        <v>54.52</v>
      </c>
      <c r="DM6" s="22">
        <f t="shared" si="12"/>
        <v>46.99</v>
      </c>
      <c r="DN6" s="22">
        <f t="shared" si="12"/>
        <v>47.89</v>
      </c>
      <c r="DO6" s="22">
        <f t="shared" si="12"/>
        <v>48.69</v>
      </c>
      <c r="DP6" s="22">
        <f t="shared" si="12"/>
        <v>49.62</v>
      </c>
      <c r="DQ6" s="22">
        <f t="shared" si="12"/>
        <v>50.5</v>
      </c>
      <c r="DR6" s="21" t="str">
        <f>IF(DR7="","",IF(DR7="-","【-】","【"&amp;SUBSTITUTE(TEXT(DR7,"#,##0.00"),"-","△")&amp;"】"))</f>
        <v>【50.88】</v>
      </c>
      <c r="DS6" s="22">
        <f>IF(DS7="",NA(),DS7)</f>
        <v>16.95</v>
      </c>
      <c r="DT6" s="22">
        <f t="shared" ref="DT6:EB6" si="13">IF(DT7="",NA(),DT7)</f>
        <v>20.190000000000001</v>
      </c>
      <c r="DU6" s="22">
        <f t="shared" si="13"/>
        <v>22.52</v>
      </c>
      <c r="DV6" s="22">
        <f t="shared" si="13"/>
        <v>24.33</v>
      </c>
      <c r="DW6" s="22">
        <f t="shared" si="13"/>
        <v>25.67</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1.29</v>
      </c>
      <c r="EE6" s="22">
        <f t="shared" ref="EE6:EM6" si="14">IF(EE7="",NA(),EE7)</f>
        <v>0.87</v>
      </c>
      <c r="EF6" s="22">
        <f t="shared" si="14"/>
        <v>0.99</v>
      </c>
      <c r="EG6" s="22">
        <f t="shared" si="14"/>
        <v>0.99</v>
      </c>
      <c r="EH6" s="22">
        <f t="shared" si="14"/>
        <v>0.66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122220</v>
      </c>
      <c r="D7" s="24">
        <v>46</v>
      </c>
      <c r="E7" s="24">
        <v>1</v>
      </c>
      <c r="F7" s="24">
        <v>0</v>
      </c>
      <c r="G7" s="24">
        <v>1</v>
      </c>
      <c r="H7" s="24" t="s">
        <v>93</v>
      </c>
      <c r="I7" s="24" t="s">
        <v>94</v>
      </c>
      <c r="J7" s="24" t="s">
        <v>95</v>
      </c>
      <c r="K7" s="24" t="s">
        <v>96</v>
      </c>
      <c r="L7" s="24" t="s">
        <v>97</v>
      </c>
      <c r="M7" s="24" t="s">
        <v>98</v>
      </c>
      <c r="N7" s="25" t="s">
        <v>99</v>
      </c>
      <c r="O7" s="25">
        <v>90.89</v>
      </c>
      <c r="P7" s="25">
        <v>93.92</v>
      </c>
      <c r="Q7" s="25">
        <v>2695</v>
      </c>
      <c r="R7" s="25">
        <v>131402</v>
      </c>
      <c r="S7" s="25">
        <v>43.15</v>
      </c>
      <c r="T7" s="25">
        <v>3045.24</v>
      </c>
      <c r="U7" s="25">
        <v>123168</v>
      </c>
      <c r="V7" s="25">
        <v>43.51</v>
      </c>
      <c r="W7" s="25">
        <v>2830.8</v>
      </c>
      <c r="X7" s="25">
        <v>115.4</v>
      </c>
      <c r="Y7" s="25">
        <v>116.5</v>
      </c>
      <c r="Z7" s="25">
        <v>113.07</v>
      </c>
      <c r="AA7" s="25">
        <v>115.07</v>
      </c>
      <c r="AB7" s="25">
        <v>116.59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474.71</v>
      </c>
      <c r="AU7" s="25">
        <v>488.68</v>
      </c>
      <c r="AV7" s="25">
        <v>670.95</v>
      </c>
      <c r="AW7" s="25">
        <v>616.72</v>
      </c>
      <c r="AX7" s="25">
        <v>509.78</v>
      </c>
      <c r="AY7" s="25">
        <v>337.49</v>
      </c>
      <c r="AZ7" s="25">
        <v>335.6</v>
      </c>
      <c r="BA7" s="25">
        <v>358.91</v>
      </c>
      <c r="BB7" s="25">
        <v>360.96</v>
      </c>
      <c r="BC7" s="25">
        <v>351.29</v>
      </c>
      <c r="BD7" s="25">
        <v>261.51</v>
      </c>
      <c r="BE7" s="25">
        <v>24.2</v>
      </c>
      <c r="BF7" s="25">
        <v>20.48</v>
      </c>
      <c r="BG7" s="25">
        <v>31.99</v>
      </c>
      <c r="BH7" s="25">
        <v>49.35</v>
      </c>
      <c r="BI7" s="25">
        <v>58.69</v>
      </c>
      <c r="BJ7" s="25">
        <v>265.92</v>
      </c>
      <c r="BK7" s="25">
        <v>258.26</v>
      </c>
      <c r="BL7" s="25">
        <v>247.27</v>
      </c>
      <c r="BM7" s="25">
        <v>239.18</v>
      </c>
      <c r="BN7" s="25">
        <v>236.29</v>
      </c>
      <c r="BO7" s="25">
        <v>265.16000000000003</v>
      </c>
      <c r="BP7" s="25">
        <v>105.87</v>
      </c>
      <c r="BQ7" s="25">
        <v>104.19</v>
      </c>
      <c r="BR7" s="25">
        <v>104.53</v>
      </c>
      <c r="BS7" s="25">
        <v>106.64</v>
      </c>
      <c r="BT7" s="25">
        <v>107.22</v>
      </c>
      <c r="BU7" s="25">
        <v>105.86</v>
      </c>
      <c r="BV7" s="25">
        <v>106.07</v>
      </c>
      <c r="BW7" s="25">
        <v>105.34</v>
      </c>
      <c r="BX7" s="25">
        <v>101.89</v>
      </c>
      <c r="BY7" s="25">
        <v>104.33</v>
      </c>
      <c r="BZ7" s="25">
        <v>102.35</v>
      </c>
      <c r="CA7" s="25">
        <v>157.84</v>
      </c>
      <c r="CB7" s="25">
        <v>160.32</v>
      </c>
      <c r="CC7" s="25">
        <v>159.53</v>
      </c>
      <c r="CD7" s="25">
        <v>154.61000000000001</v>
      </c>
      <c r="CE7" s="25">
        <v>154</v>
      </c>
      <c r="CF7" s="25">
        <v>158.58000000000001</v>
      </c>
      <c r="CG7" s="25">
        <v>159.22</v>
      </c>
      <c r="CH7" s="25">
        <v>159.6</v>
      </c>
      <c r="CI7" s="25">
        <v>156.32</v>
      </c>
      <c r="CJ7" s="25">
        <v>157.4</v>
      </c>
      <c r="CK7" s="25">
        <v>167.74</v>
      </c>
      <c r="CL7" s="25">
        <v>61.29</v>
      </c>
      <c r="CM7" s="25">
        <v>61.37</v>
      </c>
      <c r="CN7" s="25">
        <v>61.33</v>
      </c>
      <c r="CO7" s="25">
        <v>63.82</v>
      </c>
      <c r="CP7" s="25">
        <v>63.63</v>
      </c>
      <c r="CQ7" s="25">
        <v>62.38</v>
      </c>
      <c r="CR7" s="25">
        <v>62.83</v>
      </c>
      <c r="CS7" s="25">
        <v>62.05</v>
      </c>
      <c r="CT7" s="25">
        <v>63.23</v>
      </c>
      <c r="CU7" s="25">
        <v>62.59</v>
      </c>
      <c r="CV7" s="25">
        <v>60.29</v>
      </c>
      <c r="CW7" s="25">
        <v>95.74</v>
      </c>
      <c r="CX7" s="25">
        <v>95.33</v>
      </c>
      <c r="CY7" s="25">
        <v>95.02</v>
      </c>
      <c r="CZ7" s="25">
        <v>94.9</v>
      </c>
      <c r="DA7" s="25">
        <v>94.34</v>
      </c>
      <c r="DB7" s="25">
        <v>89.17</v>
      </c>
      <c r="DC7" s="25">
        <v>88.86</v>
      </c>
      <c r="DD7" s="25">
        <v>89.11</v>
      </c>
      <c r="DE7" s="25">
        <v>89.35</v>
      </c>
      <c r="DF7" s="25">
        <v>89.7</v>
      </c>
      <c r="DG7" s="25">
        <v>90.12</v>
      </c>
      <c r="DH7" s="25">
        <v>53.04</v>
      </c>
      <c r="DI7" s="25">
        <v>53.48</v>
      </c>
      <c r="DJ7" s="25">
        <v>54.43</v>
      </c>
      <c r="DK7" s="25">
        <v>55.03</v>
      </c>
      <c r="DL7" s="25">
        <v>54.52</v>
      </c>
      <c r="DM7" s="25">
        <v>46.99</v>
      </c>
      <c r="DN7" s="25">
        <v>47.89</v>
      </c>
      <c r="DO7" s="25">
        <v>48.69</v>
      </c>
      <c r="DP7" s="25">
        <v>49.62</v>
      </c>
      <c r="DQ7" s="25">
        <v>50.5</v>
      </c>
      <c r="DR7" s="25">
        <v>50.88</v>
      </c>
      <c r="DS7" s="25">
        <v>16.95</v>
      </c>
      <c r="DT7" s="25">
        <v>20.190000000000001</v>
      </c>
      <c r="DU7" s="25">
        <v>22.52</v>
      </c>
      <c r="DV7" s="25">
        <v>24.33</v>
      </c>
      <c r="DW7" s="25">
        <v>25.67</v>
      </c>
      <c r="DX7" s="25">
        <v>15.83</v>
      </c>
      <c r="DY7" s="25">
        <v>16.899999999999999</v>
      </c>
      <c r="DZ7" s="25">
        <v>18.260000000000002</v>
      </c>
      <c r="EA7" s="25">
        <v>19.510000000000002</v>
      </c>
      <c r="EB7" s="25">
        <v>21.19</v>
      </c>
      <c r="EC7" s="25">
        <v>22.3</v>
      </c>
      <c r="ED7" s="25">
        <v>1.29</v>
      </c>
      <c r="EE7" s="25">
        <v>0.87</v>
      </c>
      <c r="EF7" s="25">
        <v>0.99</v>
      </c>
      <c r="EG7" s="25">
        <v>0.99</v>
      </c>
      <c r="EH7" s="25">
        <v>0.66</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2023-02-23T23:57:45Z</cp:lastPrinted>
  <dcterms:created xsi:type="dcterms:W3CDTF">2022-12-01T00:56:18Z</dcterms:created>
  <dcterms:modified xsi:type="dcterms:W3CDTF">2023-02-24T00:38:18Z</dcterms:modified>
  <cp:category/>
</cp:coreProperties>
</file>