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157C7448-22F3-4AF2-92D0-0237B328B0B4}" xr6:coauthVersionLast="47" xr6:coauthVersionMax="47" xr10:uidLastSave="{00000000-0000-0000-0000-000000000000}"/>
  <workbookProtection workbookAlgorithmName="SHA-512" workbookHashValue="CUh6+hlSnPz6TQZhO+CRrZA4/0uB6rQTrBZ4uOEvIOG+9u5pcJEqgFFSMtVsOZaFvJvgCmDQrqxScsJtAm4h+w==" workbookSaltValue="t4zhWnN7Zf7/gu96jc+/6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G85" i="4"/>
  <c r="AD10" i="4"/>
  <c r="W10" i="4"/>
  <c r="I10" i="4"/>
  <c r="B10" i="4"/>
  <c r="BB8" i="4"/>
  <c r="I8" i="4"/>
  <c r="B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<sst xmlns="http://schemas.openxmlformats.org/spreadsheetml/2006/main" count="236" uniqueCount="116">
  <si>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</si>
  <si>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</si>
  <si>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</si>
  <si>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</si>
  <si>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</si>
  <si>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</si>
  <si>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</si>
  <si>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</si>
  <si>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</si>
  <si>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</si>
  <si>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</si>
  <si>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</si>
  <si>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</si>
  <si>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</si>
  <si>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</si>
  <si>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</si>
  <si>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</si>
  <si>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</si>
  <si>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</si>
  <si>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</si>
  <si>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</si>
  <si>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</si>
  <si>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</si>
  <si>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</si>
  <si>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</si>
  <si>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</si>
  <si>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</si>
  <si>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</si>
  <si>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</si>
  <si>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</si>
  <si>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</si>
  <si>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</si>
  <si>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</si>
  <si>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</si>
  <si>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</si>
  <si>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</si>
  <si>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</si>
  <si>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</si>
  <si>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</si>
  <si>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</si>
  <si>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</si>
  <si>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</si>
  <si>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</si>
  <si>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</si>
  <si>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</si>
  <si>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</si>
  <si>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</si>
  <si>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</si>
  <si>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</si>
  <si>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</si>
  <si>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</si>
  <si>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</si>
  <si>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</si>
  <si>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</si>
  <si>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</si>
  <si>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</si>
  <si>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</si>
  <si>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</si>
  <si>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</si>
  <si>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</si>
  <si>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</si>
  <si>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</si>
  <si>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</si>
  <si>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</si>
  <si>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</si>
  <si>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</si>
  <si>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</si>
  <si>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</si>
  <si>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</si>
  <si>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</si>
  <si>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</si>
  <si>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</si>
  <si>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</si>
  <si>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</si>
  <si>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</si>
  <si>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</si>
  <si>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</si>
  <si>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</si>
  <si>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</si>
  <si>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</si>
  <si>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</si>
  <si>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</si>
  <si>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</si>
  <si>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</si>
  <si>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</si>
  <si>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</si>
  <si>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</si>
  <si>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</si>
  <si>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</si>
  <si>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</si>
  <si>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</si>
  <si>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</si>
  <si>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</si>
  <si>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</si>
  <si>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</si>
  <si>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</si>
  <si>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</si>
  <si>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</si>
  <si>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</si>
  <si>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</si>
  <si>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</si>
  <si>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</si>
  <si>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</si>
  <si>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</si>
  <si>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</si>
  <si>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</si>
  <si>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</si>
  <si>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</si>
  <si>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</si>
  <si>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</si>
  <si>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</si>
  <si>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</si>
  <si>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</si>
  <si>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前述の通り、未普及地域の管渠整備を現在も行っているため、老朽化の状況については類似団体よりも低い水準で推移している。</t>
    <rPh sb="0" eb="2">
      <t>ゼンジュツ</t>
    </rPh>
    <rPh sb="3" eb="4">
      <t>トオ</t>
    </rPh>
    <rPh sb="6" eb="9">
      <t>ミフキュウ</t>
    </rPh>
    <rPh sb="9" eb="11">
      <t>チイキ</t>
    </rPh>
    <rPh sb="12" eb="14">
      <t>カンキョ</t>
    </rPh>
    <rPh sb="14" eb="16">
      <t>セイビ</t>
    </rPh>
    <rPh sb="17" eb="19">
      <t>ゲンザイ</t>
    </rPh>
    <rPh sb="20" eb="21">
      <t>オコナ</t>
    </rPh>
    <rPh sb="28" eb="30">
      <t>ロウキュウ</t>
    </rPh>
    <rPh sb="30" eb="31">
      <t>カ</t>
    </rPh>
    <rPh sb="32" eb="34">
      <t>ジョウキョウ</t>
    </rPh>
    <rPh sb="39" eb="41">
      <t>ルイジ</t>
    </rPh>
    <rPh sb="41" eb="43">
      <t>ダンタイ</t>
    </rPh>
    <rPh sb="46" eb="47">
      <t>ヒク</t>
    </rPh>
    <rPh sb="48" eb="50">
      <t>スイジュン</t>
    </rPh>
    <rPh sb="51" eb="53">
      <t>スイイ</t>
    </rPh>
    <phoneticPr fontId="4"/>
  </si>
  <si>
    <t>建設拡張の段階にあるため、「経常収支比率」や「企業債残高対事業規模比率」の健全性に関する数値については低い水準で推移しているが、これは管渠施設等の新規整備が一段落となる令和６年度末を境に改善していくものと思料される。
一方で、他団体に比べ新しい設備を有しており、老朽化の状況については良好であるといえる。</t>
    <rPh sb="0" eb="2">
      <t>ケンセツ</t>
    </rPh>
    <rPh sb="2" eb="4">
      <t>カクチョウ</t>
    </rPh>
    <rPh sb="5" eb="7">
      <t>ダンカイ</t>
    </rPh>
    <rPh sb="14" eb="16">
      <t>ケイジョウ</t>
    </rPh>
    <rPh sb="16" eb="18">
      <t>シュウシ</t>
    </rPh>
    <rPh sb="18" eb="20">
      <t>ヒリツ</t>
    </rPh>
    <rPh sb="23" eb="25">
      <t>キギョウ</t>
    </rPh>
    <rPh sb="25" eb="26">
      <t>サイ</t>
    </rPh>
    <rPh sb="26" eb="28">
      <t>ザンダカ</t>
    </rPh>
    <rPh sb="28" eb="29">
      <t>タイ</t>
    </rPh>
    <rPh sb="29" eb="31">
      <t>ジギョウ</t>
    </rPh>
    <rPh sb="31" eb="33">
      <t>キボ</t>
    </rPh>
    <rPh sb="33" eb="35">
      <t>ヒリツ</t>
    </rPh>
    <rPh sb="37" eb="39">
      <t>ケンゼン</t>
    </rPh>
    <rPh sb="39" eb="40">
      <t>セイ</t>
    </rPh>
    <rPh sb="41" eb="42">
      <t>カン</t>
    </rPh>
    <rPh sb="44" eb="46">
      <t>スウチ</t>
    </rPh>
    <rPh sb="51" eb="52">
      <t>ヒク</t>
    </rPh>
    <rPh sb="53" eb="55">
      <t>スイジュン</t>
    </rPh>
    <rPh sb="56" eb="58">
      <t>スイイ</t>
    </rPh>
    <rPh sb="67" eb="69">
      <t>カンキョ</t>
    </rPh>
    <rPh sb="69" eb="71">
      <t>シセツ</t>
    </rPh>
    <rPh sb="71" eb="72">
      <t>トウ</t>
    </rPh>
    <rPh sb="73" eb="75">
      <t>シンキ</t>
    </rPh>
    <rPh sb="75" eb="77">
      <t>セイビ</t>
    </rPh>
    <rPh sb="78" eb="79">
      <t>ヒト</t>
    </rPh>
    <rPh sb="79" eb="81">
      <t>ダンラク</t>
    </rPh>
    <rPh sb="84" eb="86">
      <t>レイワ</t>
    </rPh>
    <rPh sb="87" eb="89">
      <t>ネンド</t>
    </rPh>
    <rPh sb="89" eb="90">
      <t>マツ</t>
    </rPh>
    <rPh sb="91" eb="92">
      <t>サカイ</t>
    </rPh>
    <rPh sb="93" eb="95">
      <t>カイゼン</t>
    </rPh>
    <rPh sb="102" eb="104">
      <t>シリョウ</t>
    </rPh>
    <rPh sb="110" eb="112">
      <t>イッポウ</t>
    </rPh>
    <rPh sb="114" eb="115">
      <t>タ</t>
    </rPh>
    <rPh sb="115" eb="117">
      <t>ダンタイ</t>
    </rPh>
    <rPh sb="118" eb="119">
      <t>クラ</t>
    </rPh>
    <rPh sb="120" eb="121">
      <t>アタラ</t>
    </rPh>
    <rPh sb="123" eb="125">
      <t>セツビ</t>
    </rPh>
    <rPh sb="126" eb="127">
      <t>ユウ</t>
    </rPh>
    <rPh sb="132" eb="135">
      <t>ロウキュウカ</t>
    </rPh>
    <rPh sb="136" eb="138">
      <t>ジョウキョウ</t>
    </rPh>
    <rPh sb="143" eb="145">
      <t>リョウコウ</t>
    </rPh>
    <phoneticPr fontId="4"/>
  </si>
  <si>
    <t>流域下水道維持管理費負担金支出等の増加に伴う経常費用の増加で、①経常収支比率は前年度比低下となるが、100％を超える値で推移している。また、累積欠損金なく②累積欠損金比率0％であることから、健全経営を維持できている。
企業債を活用し管渠施設の新規整備を行ってきたため、④企業債残高対事業規模比率は高い水準にあるが、着実に企業債残高は減少している。
建設拡張の途上であるため⑤経費回収率は類似団体よりも低い水準にあるが、下水道使用料の増加により前年度を上回る値となった。
流域下水道維持管理費負担金等の増加により汚水処理費は増加しているが、それを上回る有収水量の増加により⑥汚水処理原価は前年度に比べ低い水準となった。
⑧水洗化率は類似団体を下回る水準となっており、未接続者への対策が課題となっている。</t>
    <rPh sb="0" eb="2">
      <t>リュウイキ</t>
    </rPh>
    <rPh sb="2" eb="5">
      <t>ゲスイドウ</t>
    </rPh>
    <rPh sb="5" eb="7">
      <t>イジ</t>
    </rPh>
    <rPh sb="7" eb="10">
      <t>カンリヒ</t>
    </rPh>
    <rPh sb="10" eb="13">
      <t>フタンキン</t>
    </rPh>
    <rPh sb="13" eb="15">
      <t>シシュツ</t>
    </rPh>
    <rPh sb="15" eb="16">
      <t>トウ</t>
    </rPh>
    <rPh sb="17" eb="19">
      <t>ゾウカ</t>
    </rPh>
    <rPh sb="20" eb="21">
      <t>トモナ</t>
    </rPh>
    <rPh sb="22" eb="24">
      <t>ケイジョウ</t>
    </rPh>
    <rPh sb="24" eb="26">
      <t>ヒヨウ</t>
    </rPh>
    <rPh sb="27" eb="29">
      <t>ゾウカ</t>
    </rPh>
    <rPh sb="32" eb="34">
      <t>ケイジョウ</t>
    </rPh>
    <rPh sb="34" eb="36">
      <t>シュウシ</t>
    </rPh>
    <rPh sb="36" eb="38">
      <t>ヒリツ</t>
    </rPh>
    <rPh sb="39" eb="42">
      <t>ゼンネンド</t>
    </rPh>
    <rPh sb="42" eb="43">
      <t>ヒ</t>
    </rPh>
    <rPh sb="43" eb="45">
      <t>テイカ</t>
    </rPh>
    <rPh sb="55" eb="56">
      <t>コ</t>
    </rPh>
    <rPh sb="58" eb="59">
      <t>アタイ</t>
    </rPh>
    <rPh sb="60" eb="62">
      <t>スイイ</t>
    </rPh>
    <rPh sb="70" eb="72">
      <t>ルイセキ</t>
    </rPh>
    <rPh sb="72" eb="74">
      <t>ケッソン</t>
    </rPh>
    <rPh sb="74" eb="75">
      <t>キン</t>
    </rPh>
    <rPh sb="78" eb="80">
      <t>ルイセキ</t>
    </rPh>
    <rPh sb="80" eb="82">
      <t>ケッソン</t>
    </rPh>
    <rPh sb="82" eb="83">
      <t>キン</t>
    </rPh>
    <rPh sb="83" eb="85">
      <t>ヒリツ</t>
    </rPh>
    <rPh sb="95" eb="97">
      <t>ケンゼン</t>
    </rPh>
    <rPh sb="97" eb="99">
      <t>ケイエイ</t>
    </rPh>
    <rPh sb="100" eb="102">
      <t>イジ</t>
    </rPh>
    <rPh sb="110" eb="112">
      <t>キギョウ</t>
    </rPh>
    <rPh sb="112" eb="113">
      <t>サイ</t>
    </rPh>
    <rPh sb="114" eb="116">
      <t>カツヨウ</t>
    </rPh>
    <rPh sb="117" eb="119">
      <t>カンキョ</t>
    </rPh>
    <rPh sb="119" eb="121">
      <t>シセツ</t>
    </rPh>
    <rPh sb="122" eb="124">
      <t>シンキ</t>
    </rPh>
    <rPh sb="124" eb="126">
      <t>セイビ</t>
    </rPh>
    <rPh sb="127" eb="128">
      <t>オコナ</t>
    </rPh>
    <rPh sb="136" eb="138">
      <t>キギョウ</t>
    </rPh>
    <rPh sb="138" eb="139">
      <t>サイ</t>
    </rPh>
    <rPh sb="139" eb="141">
      <t>ザンダカ</t>
    </rPh>
    <rPh sb="141" eb="142">
      <t>タイ</t>
    </rPh>
    <rPh sb="142" eb="144">
      <t>ジギョウ</t>
    </rPh>
    <rPh sb="144" eb="146">
      <t>キボ</t>
    </rPh>
    <rPh sb="146" eb="148">
      <t>ヒリツ</t>
    </rPh>
    <rPh sb="149" eb="150">
      <t>タカ</t>
    </rPh>
    <rPh sb="151" eb="153">
      <t>スイジュン</t>
    </rPh>
    <rPh sb="158" eb="160">
      <t>チャクジツ</t>
    </rPh>
    <rPh sb="161" eb="163">
      <t>キギョウ</t>
    </rPh>
    <rPh sb="163" eb="164">
      <t>サイ</t>
    </rPh>
    <rPh sb="164" eb="166">
      <t>ザンダカ</t>
    </rPh>
    <rPh sb="167" eb="169">
      <t>ゲンショウ</t>
    </rPh>
    <rPh sb="176" eb="178">
      <t>ケンセツ</t>
    </rPh>
    <rPh sb="178" eb="180">
      <t>カクチョウ</t>
    </rPh>
    <rPh sb="181" eb="183">
      <t>トジョウ</t>
    </rPh>
    <rPh sb="189" eb="191">
      <t>ケイヒ</t>
    </rPh>
    <rPh sb="191" eb="193">
      <t>カイシュウ</t>
    </rPh>
    <rPh sb="193" eb="194">
      <t>リツ</t>
    </rPh>
    <rPh sb="195" eb="197">
      <t>ルイジ</t>
    </rPh>
    <rPh sb="197" eb="199">
      <t>ダンタイ</t>
    </rPh>
    <rPh sb="202" eb="203">
      <t>ヒク</t>
    </rPh>
    <rPh sb="204" eb="206">
      <t>スイジュン</t>
    </rPh>
    <rPh sb="211" eb="214">
      <t>ゲスイドウ</t>
    </rPh>
    <rPh sb="214" eb="217">
      <t>シヨウリョウ</t>
    </rPh>
    <rPh sb="218" eb="220">
      <t>ゾウカ</t>
    </rPh>
    <rPh sb="223" eb="226">
      <t>ゼンネンド</t>
    </rPh>
    <rPh sb="227" eb="229">
      <t>ウワマワ</t>
    </rPh>
    <rPh sb="230" eb="231">
      <t>アタイ</t>
    </rPh>
    <rPh sb="238" eb="240">
      <t>リュウイキ</t>
    </rPh>
    <rPh sb="240" eb="243">
      <t>ゲスイドウ</t>
    </rPh>
    <rPh sb="243" eb="245">
      <t>イジ</t>
    </rPh>
    <rPh sb="245" eb="248">
      <t>カンリヒ</t>
    </rPh>
    <rPh sb="248" eb="251">
      <t>フタンキン</t>
    </rPh>
    <rPh sb="251" eb="252">
      <t>トウ</t>
    </rPh>
    <rPh sb="253" eb="255">
      <t>ゾウカ</t>
    </rPh>
    <rPh sb="258" eb="260">
      <t>オスイ</t>
    </rPh>
    <rPh sb="260" eb="262">
      <t>ショリ</t>
    </rPh>
    <rPh sb="262" eb="263">
      <t>ヒ</t>
    </rPh>
    <rPh sb="264" eb="266">
      <t>ゾウカ</t>
    </rPh>
    <rPh sb="275" eb="277">
      <t>ウワマワ</t>
    </rPh>
    <rPh sb="278" eb="280">
      <t>ユウシュウ</t>
    </rPh>
    <rPh sb="280" eb="282">
      <t>スイリョウ</t>
    </rPh>
    <rPh sb="283" eb="285">
      <t>ゾウカ</t>
    </rPh>
    <rPh sb="289" eb="291">
      <t>オスイ</t>
    </rPh>
    <rPh sb="291" eb="293">
      <t>ショリ</t>
    </rPh>
    <rPh sb="293" eb="295">
      <t>ゲンカ</t>
    </rPh>
    <rPh sb="296" eb="299">
      <t>ゼンネンド</t>
    </rPh>
    <rPh sb="300" eb="301">
      <t>クラ</t>
    </rPh>
    <rPh sb="302" eb="303">
      <t>ヒク</t>
    </rPh>
    <rPh sb="304" eb="306">
      <t>スイジュン</t>
    </rPh>
    <rPh sb="314" eb="316">
      <t>スイセン</t>
    </rPh>
    <rPh sb="316" eb="317">
      <t>カ</t>
    </rPh>
    <rPh sb="317" eb="318">
      <t>リツ</t>
    </rPh>
    <rPh sb="319" eb="321">
      <t>ルイジ</t>
    </rPh>
    <rPh sb="321" eb="323">
      <t>ダンタイ</t>
    </rPh>
    <rPh sb="324" eb="326">
      <t>シタマワ</t>
    </rPh>
    <rPh sb="327" eb="329">
      <t>スイジュン</t>
    </rPh>
    <rPh sb="336" eb="337">
      <t>ミ</t>
    </rPh>
    <rPh sb="337" eb="339">
      <t>セツゾク</t>
    </rPh>
    <rPh sb="339" eb="340">
      <t>シャ</t>
    </rPh>
    <rPh sb="342" eb="344">
      <t>タイサク</t>
    </rPh>
    <rPh sb="345" eb="347">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</si>
</sst>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2.61</c:v>
                </c:pt>
                <c:pt idx="3" formatCode="#,##0.00;&quot;△&quot;#,##0.00;&quot;-&quot;">
                  <c:v>2.09</c:v>
                </c:pt>
                <c:pt idx="4" formatCode="#,##0.00;&quot;△&quot;#,##0.00;&quot;-&quot;">
                  <c:v>1.41</c:v>
                </c:pt>
              </c:numCache>
            </c:numRef>
          </c:val>
          <c:extLst>
            <c:ext xmlns:c16="http://schemas.microsoft.com/office/drawing/2014/chart" uri="{C3380CC4-5D6E-409C-BE32-E72D297353CC}">
              <c16:uniqueId val="{00000000-F1D0-4187-B0F4-397924D81A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F1D0-4187-B0F4-397924D81A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B3-4C7E-9ED1-739E15D6E4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8EB3-4C7E-9ED1-739E15D6E4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92.7</c:v>
                </c:pt>
                <c:pt idx="1">
                  <c:v>92.11</c:v>
                </c:pt>
                <c:pt idx="2">
                  <c:v>93.04</c:v>
                </c:pt>
                <c:pt idx="3">
                  <c:v>92.85</c:v>
                </c:pt>
                <c:pt idx="4">
                  <c:v>93.2</c:v>
                </c:pt>
              </c:numCache>
            </c:numRef>
          </c:val>
          <c:extLst>
            <c:ext xmlns:c16="http://schemas.microsoft.com/office/drawing/2014/chart" uri="{C3380CC4-5D6E-409C-BE32-E72D297353CC}">
              <c16:uniqueId val="{00000000-6142-4AC6-8F7F-F5AAA9729DA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6142-4AC6-8F7F-F5AAA9729DA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99.95</c:v>
                </c:pt>
                <c:pt idx="1">
                  <c:v>102.46</c:v>
                </c:pt>
                <c:pt idx="2">
                  <c:v>109.44</c:v>
                </c:pt>
                <c:pt idx="3">
                  <c:v>107.34</c:v>
                </c:pt>
                <c:pt idx="4">
                  <c:v>102.48</c:v>
                </c:pt>
              </c:numCache>
            </c:numRef>
          </c:val>
          <c:extLst>
            <c:ext xmlns:c16="http://schemas.microsoft.com/office/drawing/2014/chart" uri="{C3380CC4-5D6E-409C-BE32-E72D297353CC}">
              <c16:uniqueId val="{00000000-A6A3-4BEE-B378-751B63117E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A6A3-4BEE-B378-751B63117E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7.37</c:v>
                </c:pt>
                <c:pt idx="1">
                  <c:v>9.5299999999999994</c:v>
                </c:pt>
                <c:pt idx="2">
                  <c:v>11.65</c:v>
                </c:pt>
                <c:pt idx="3">
                  <c:v>13.7</c:v>
                </c:pt>
                <c:pt idx="4">
                  <c:v>15.77</c:v>
                </c:pt>
              </c:numCache>
            </c:numRef>
          </c:val>
          <c:extLst>
            <c:ext xmlns:c16="http://schemas.microsoft.com/office/drawing/2014/chart" uri="{C3380CC4-5D6E-409C-BE32-E72D297353CC}">
              <c16:uniqueId val="{00000000-AA9F-4A37-859D-18A5F88EB6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AA9F-4A37-859D-18A5F88EB6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0-4ED6-A13F-907E892CA6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3E60-4ED6-A13F-907E892CA6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7275-4741-8601-7F504D5066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7275-4741-8601-7F504D5066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99.9</c:v>
                </c:pt>
                <c:pt idx="1">
                  <c:v>117.39</c:v>
                </c:pt>
                <c:pt idx="2">
                  <c:v>104</c:v>
                </c:pt>
                <c:pt idx="3">
                  <c:v>149.81</c:v>
                </c:pt>
                <c:pt idx="4">
                  <c:v>141.63999999999999</c:v>
                </c:pt>
              </c:numCache>
            </c:numRef>
          </c:val>
          <c:extLst>
            <c:ext xmlns:c16="http://schemas.microsoft.com/office/drawing/2014/chart" uri="{C3380CC4-5D6E-409C-BE32-E72D297353CC}">
              <c16:uniqueId val="{00000000-B2BC-41F2-A45F-AE9C543ADB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B2BC-41F2-A45F-AE9C543ADB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936.61</c:v>
                </c:pt>
                <c:pt idx="1">
                  <c:v>880.62</c:v>
                </c:pt>
                <c:pt idx="2">
                  <c:v>832.65</c:v>
                </c:pt>
                <c:pt idx="3">
                  <c:v>762.2</c:v>
                </c:pt>
                <c:pt idx="4">
                  <c:v>702.8</c:v>
                </c:pt>
              </c:numCache>
            </c:numRef>
          </c:val>
          <c:extLst>
            <c:ext xmlns:c16="http://schemas.microsoft.com/office/drawing/2014/chart" uri="{C3380CC4-5D6E-409C-BE32-E72D297353CC}">
              <c16:uniqueId val="{00000000-BACE-4A3A-801A-35A5BC65D2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BACE-4A3A-801A-35A5BC65D2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87.75</c:v>
                </c:pt>
                <c:pt idx="1">
                  <c:v>85.15</c:v>
                </c:pt>
                <c:pt idx="2">
                  <c:v>99.03</c:v>
                </c:pt>
                <c:pt idx="3">
                  <c:v>93.36</c:v>
                </c:pt>
                <c:pt idx="4">
                  <c:v>94.34</c:v>
                </c:pt>
              </c:numCache>
            </c:numRef>
          </c:val>
          <c:extLst>
            <c:ext xmlns:c16="http://schemas.microsoft.com/office/drawing/2014/chart" uri="{C3380CC4-5D6E-409C-BE32-E72D297353CC}">
              <c16:uniqueId val="{00000000-6FC3-4D9F-884E-60357C414E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6FC3-4D9F-884E-60357C414E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139.99</c:v>
                </c:pt>
                <c:pt idx="1">
                  <c:v>142.55000000000001</c:v>
                </c:pt>
                <c:pt idx="2">
                  <c:v>123.57</c:v>
                </c:pt>
                <c:pt idx="3">
                  <c:v>129.96</c:v>
                </c:pt>
                <c:pt idx="4">
                  <c:v>128.76</c:v>
                </c:pt>
              </c:numCache>
            </c:numRef>
          </c:val>
          <c:extLst>
            <c:ext xmlns:c16="http://schemas.microsoft.com/office/drawing/2014/chart" uri="{C3380CC4-5D6E-409C-BE32-E72D297353CC}">
              <c16:uniqueId val="{00000000-7D84-4C13-B748-4888066D75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7D84-4C13-B748-4888066D75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流山市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Ab</v>
      </c>
      <c r="X8" s="40"/>
      <c r="Y8" s="40"/>
      <c r="Z8" s="40"/>
      <c r="AA8" s="40"/>
      <c r="AB8" s="40"/>
      <c r="AC8" s="40"/>
      <c r="AD8" s="41" t="str">
        <f>データ!$M$6</f>
        <v>自治体職員</v>
      </c>
      <c r="AE8" s="41"/>
      <c r="AF8" s="41"/>
      <c r="AG8" s="41"/>
      <c r="AH8" s="41"/>
      <c r="AI8" s="41"/>
      <c r="AJ8" s="41"/>
      <c r="AK8" s="3"/>
      <c r="AL8" s="42">
        <f>データ!S6</f>
        <v>204512</v>
      </c>
      <c r="AM8" s="42"/>
      <c r="AN8" s="42"/>
      <c r="AO8" s="42"/>
      <c r="AP8" s="42"/>
      <c r="AQ8" s="42"/>
      <c r="AR8" s="42"/>
      <c r="AS8" s="42"/>
      <c r="AT8" s="35">
        <f>データ!T6</f>
        <v>35.32</v>
      </c>
      <c r="AU8" s="35"/>
      <c r="AV8" s="35"/>
      <c r="AW8" s="35"/>
      <c r="AX8" s="35"/>
      <c r="AY8" s="35"/>
      <c r="AZ8" s="35"/>
      <c r="BA8" s="35"/>
      <c r="BB8" s="35">
        <f>データ!U6</f>
        <v>5790.26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69.72</v>
      </c>
      <c r="J10" s="35"/>
      <c r="K10" s="35"/>
      <c r="L10" s="35"/>
      <c r="M10" s="35"/>
      <c r="N10" s="35"/>
      <c r="O10" s="35"/>
      <c r="P10" s="35">
        <f>データ!P6</f>
        <v>92.3</v>
      </c>
      <c r="Q10" s="35"/>
      <c r="R10" s="35"/>
      <c r="S10" s="35"/>
      <c r="T10" s="35"/>
      <c r="U10" s="35"/>
      <c r="V10" s="35"/>
      <c r="W10" s="35">
        <f>データ!Q6</f>
        <v>79.760000000000005</v>
      </c>
      <c r="X10" s="35"/>
      <c r="Y10" s="35"/>
      <c r="Z10" s="35"/>
      <c r="AA10" s="35"/>
      <c r="AB10" s="35"/>
      <c r="AC10" s="35"/>
      <c r="AD10" s="42">
        <f>データ!R6</f>
        <v>2200</v>
      </c>
      <c r="AE10" s="42"/>
      <c r="AF10" s="42"/>
      <c r="AG10" s="42"/>
      <c r="AH10" s="42"/>
      <c r="AI10" s="42"/>
      <c r="AJ10" s="42"/>
      <c r="AK10" s="2"/>
      <c r="AL10" s="42">
        <f>データ!V6</f>
        <v>189610</v>
      </c>
      <c r="AM10" s="42"/>
      <c r="AN10" s="42"/>
      <c r="AO10" s="42"/>
      <c r="AP10" s="42"/>
      <c r="AQ10" s="42"/>
      <c r="AR10" s="42"/>
      <c r="AS10" s="42"/>
      <c r="AT10" s="35">
        <f>データ!W6</f>
        <v>19.079999999999998</v>
      </c>
      <c r="AU10" s="35"/>
      <c r="AV10" s="35"/>
      <c r="AW10" s="35"/>
      <c r="AX10" s="35"/>
      <c r="AY10" s="35"/>
      <c r="AZ10" s="35"/>
      <c r="BA10" s="35"/>
      <c r="BB10" s="35">
        <f>データ!X6</f>
        <v>9937.6299999999992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KgkPhUimAak9zuy3+4mvldXCy1pRWRTdSVmOtOgaYwxgw9xPuasp/INQASCNSFtnERhX4z4aJSYySScXzcDTw==" saltValue="/ymuIxcAu5eJRg9EHIO5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122203</v>
      </c>
      <c r="D6" s="19">
        <f t="shared" si="3"/>
        <v>46</v>
      </c>
      <c r="E6" s="19">
        <f t="shared" si="3"/>
        <v>17</v>
      </c>
      <c r="F6" s="19">
        <f t="shared" si="3"/>
        <v>1</v>
      </c>
      <c r="G6" s="19">
        <f t="shared" si="3"/>
        <v>0</v>
      </c>
      <c r="H6" s="19" t="str">
        <f t="shared" si="3"/>
        <v>千葉県　流山市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69.72</v>
      </c>
      <c r="P6" s="20">
        <f t="shared" si="3"/>
        <v>92.3</v>
      </c>
      <c r="Q6" s="20">
        <f t="shared" si="3"/>
        <v>79.760000000000005</v>
      </c>
      <c r="R6" s="20">
        <f t="shared" si="3"/>
        <v>2200</v>
      </c>
      <c r="S6" s="20">
        <f t="shared" si="3"/>
        <v>204512</v>
      </c>
      <c r="T6" s="20">
        <f t="shared" si="3"/>
        <v>35.32</v>
      </c>
      <c r="U6" s="20">
        <f t="shared" si="3"/>
        <v>5790.26</v>
      </c>
      <c r="V6" s="20">
        <f t="shared" si="3"/>
        <v>189610</v>
      </c>
      <c r="W6" s="20">
        <f t="shared" si="3"/>
        <v>19.079999999999998</v>
      </c>
      <c r="X6" s="20">
        <f t="shared" si="3"/>
        <v>9937.6299999999992</v>
      </c>
      <c r="Y6" s="21">
        <f>IF(Y7="",NA(),Y7)</f>
        <v>99.95</v>
      </c>
      <c r="Z6" s="21">
        <f t="shared" ref="Z6:AH6" si="4">IF(Z7="",NA(),Z7)</f>
        <v>102.46</v>
      </c>
      <c r="AA6" s="21">
        <f t="shared" si="4"/>
        <v>109.44</v>
      </c>
      <c r="AB6" s="21">
        <f t="shared" si="4"/>
        <v>107.34</v>
      </c>
      <c r="AC6" s="21">
        <f t="shared" si="4"/>
        <v>102.48</v>
      </c>
      <c r="AD6" s="21">
        <f t="shared" si="4"/>
        <v>106.55</v>
      </c>
      <c r="AE6" s="21">
        <f t="shared" si="4"/>
        <v>106.78</v>
      </c>
      <c r="AF6" s="21">
        <f t="shared" si="4"/>
        <v>106.31</v>
      </c>
      <c r="AG6" s="21">
        <f t="shared" si="4"/>
        <v>107.05</v>
      </c>
      <c r="AH6" s="21">
        <f t="shared" si="4"/>
        <v>106.43</v>
      </c>
      <c r="AI6" s="20" t="str">
        <f>IF(AI7="","",IF(AI7="-","【-】","【"&amp;SUBSTITUTE(TEXT(AI7,"#,##0.00"),"-","△")&amp;"】"))</f>
        <v>【107.02】</v>
      </c>
      <c r="AJ6" s="21">
        <f>IF(AJ7="",NA(),AJ7)</f>
        <v>0.08</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99.9</v>
      </c>
      <c r="AV6" s="21">
        <f t="shared" ref="AV6:BD6" si="6">IF(AV7="",NA(),AV7)</f>
        <v>117.39</v>
      </c>
      <c r="AW6" s="21">
        <f t="shared" si="6"/>
        <v>104</v>
      </c>
      <c r="AX6" s="21">
        <f t="shared" si="6"/>
        <v>149.81</v>
      </c>
      <c r="AY6" s="21">
        <f t="shared" si="6"/>
        <v>141.63999999999999</v>
      </c>
      <c r="AZ6" s="21">
        <f t="shared" si="6"/>
        <v>83.46</v>
      </c>
      <c r="BA6" s="21">
        <f t="shared" si="6"/>
        <v>80.64</v>
      </c>
      <c r="BB6" s="21">
        <f t="shared" si="6"/>
        <v>88.1</v>
      </c>
      <c r="BC6" s="21">
        <f t="shared" si="6"/>
        <v>84.84</v>
      </c>
      <c r="BD6" s="21">
        <f t="shared" si="6"/>
        <v>88.42</v>
      </c>
      <c r="BE6" s="20" t="str">
        <f>IF(BE7="","",IF(BE7="-","【-】","【"&amp;SUBSTITUTE(TEXT(BE7,"#,##0.00"),"-","△")&amp;"】"))</f>
        <v>【71.39】</v>
      </c>
      <c r="BF6" s="21">
        <f>IF(BF7="",NA(),BF7)</f>
        <v>936.61</v>
      </c>
      <c r="BG6" s="21">
        <f t="shared" ref="BG6:BO6" si="7">IF(BG7="",NA(),BG7)</f>
        <v>880.62</v>
      </c>
      <c r="BH6" s="21">
        <f t="shared" si="7"/>
        <v>832.65</v>
      </c>
      <c r="BI6" s="21">
        <f t="shared" si="7"/>
        <v>762.2</v>
      </c>
      <c r="BJ6" s="21">
        <f t="shared" si="7"/>
        <v>702.8</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87.75</v>
      </c>
      <c r="BR6" s="21">
        <f t="shared" ref="BR6:BZ6" si="8">IF(BR7="",NA(),BR7)</f>
        <v>85.15</v>
      </c>
      <c r="BS6" s="21">
        <f t="shared" si="8"/>
        <v>99.03</v>
      </c>
      <c r="BT6" s="21">
        <f t="shared" si="8"/>
        <v>93.36</v>
      </c>
      <c r="BU6" s="21">
        <f t="shared" si="8"/>
        <v>94.34</v>
      </c>
      <c r="BV6" s="21">
        <f t="shared" si="8"/>
        <v>100.97</v>
      </c>
      <c r="BW6" s="21">
        <f t="shared" si="8"/>
        <v>101.84</v>
      </c>
      <c r="BX6" s="21">
        <f t="shared" si="8"/>
        <v>101.62</v>
      </c>
      <c r="BY6" s="21">
        <f t="shared" si="8"/>
        <v>102.36</v>
      </c>
      <c r="BZ6" s="21">
        <f t="shared" si="8"/>
        <v>103.76</v>
      </c>
      <c r="CA6" s="20" t="str">
        <f>IF(CA7="","",IF(CA7="-","【-】","【"&amp;SUBSTITUTE(TEXT(CA7,"#,##0.00"),"-","△")&amp;"】"))</f>
        <v>【99.73】</v>
      </c>
      <c r="CB6" s="21">
        <f>IF(CB7="",NA(),CB7)</f>
        <v>139.99</v>
      </c>
      <c r="CC6" s="21">
        <f t="shared" ref="CC6:CK6" si="9">IF(CC7="",NA(),CC7)</f>
        <v>142.55000000000001</v>
      </c>
      <c r="CD6" s="21">
        <f t="shared" si="9"/>
        <v>123.57</v>
      </c>
      <c r="CE6" s="21">
        <f t="shared" si="9"/>
        <v>129.96</v>
      </c>
      <c r="CF6" s="21">
        <f t="shared" si="9"/>
        <v>128.76</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92.7</v>
      </c>
      <c r="CY6" s="21">
        <f t="shared" ref="CY6:DG6" si="11">IF(CY7="",NA(),CY7)</f>
        <v>92.11</v>
      </c>
      <c r="CZ6" s="21">
        <f t="shared" si="11"/>
        <v>93.04</v>
      </c>
      <c r="DA6" s="21">
        <f t="shared" si="11"/>
        <v>92.85</v>
      </c>
      <c r="DB6" s="21">
        <f t="shared" si="11"/>
        <v>93.2</v>
      </c>
      <c r="DC6" s="21">
        <f t="shared" si="11"/>
        <v>96.75</v>
      </c>
      <c r="DD6" s="21">
        <f t="shared" si="11"/>
        <v>96.78</v>
      </c>
      <c r="DE6" s="21">
        <f t="shared" si="11"/>
        <v>97</v>
      </c>
      <c r="DF6" s="21">
        <f t="shared" si="11"/>
        <v>97.24</v>
      </c>
      <c r="DG6" s="21">
        <f t="shared" si="11"/>
        <v>97.79</v>
      </c>
      <c r="DH6" s="20" t="str">
        <f>IF(DH7="","",IF(DH7="-","【-】","【"&amp;SUBSTITUTE(TEXT(DH7,"#,##0.00"),"-","△")&amp;"】"))</f>
        <v>【95.72】</v>
      </c>
      <c r="DI6" s="21">
        <f>IF(DI7="",NA(),DI7)</f>
        <v>7.37</v>
      </c>
      <c r="DJ6" s="21">
        <f t="shared" ref="DJ6:DR6" si="12">IF(DJ7="",NA(),DJ7)</f>
        <v>9.5299999999999994</v>
      </c>
      <c r="DK6" s="21">
        <f t="shared" si="12"/>
        <v>11.65</v>
      </c>
      <c r="DL6" s="21">
        <f t="shared" si="12"/>
        <v>13.7</v>
      </c>
      <c r="DM6" s="21">
        <f t="shared" si="12"/>
        <v>15.77</v>
      </c>
      <c r="DN6" s="21">
        <f t="shared" si="12"/>
        <v>28.24</v>
      </c>
      <c r="DO6" s="21">
        <f t="shared" si="12"/>
        <v>29.38</v>
      </c>
      <c r="DP6" s="21">
        <f t="shared" si="12"/>
        <v>30.6</v>
      </c>
      <c r="DQ6" s="21">
        <f t="shared" si="12"/>
        <v>27.39</v>
      </c>
      <c r="DR6" s="21">
        <f t="shared" si="12"/>
        <v>30.42</v>
      </c>
      <c r="DS6" s="20" t="str">
        <f>IF(DS7="","",IF(DS7="-","【-】","【"&amp;SUBSTITUTE(TEXT(DS7,"#,##0.00"),"-","△")&amp;"】"))</f>
        <v>【38.17】</v>
      </c>
      <c r="DT6" s="20">
        <f>IF(DT7="",NA(),DT7)</f>
        <v>0</v>
      </c>
      <c r="DU6" s="20">
        <f t="shared" ref="DU6:EC6" si="13">IF(DU7="",NA(),DU7)</f>
        <v>0</v>
      </c>
      <c r="DV6" s="20">
        <f t="shared" si="13"/>
        <v>0</v>
      </c>
      <c r="DW6" s="20">
        <f t="shared" si="13"/>
        <v>0</v>
      </c>
      <c r="DX6" s="20">
        <f t="shared" si="13"/>
        <v>0</v>
      </c>
      <c r="DY6" s="21">
        <f t="shared" si="13"/>
        <v>3.67</v>
      </c>
      <c r="DZ6" s="21">
        <f t="shared" si="13"/>
        <v>3.45</v>
      </c>
      <c r="EA6" s="21">
        <f t="shared" si="13"/>
        <v>5.0199999999999996</v>
      </c>
      <c r="EB6" s="21">
        <f t="shared" si="13"/>
        <v>5.86</v>
      </c>
      <c r="EC6" s="21">
        <f t="shared" si="13"/>
        <v>6.66</v>
      </c>
      <c r="ED6" s="20" t="str">
        <f>IF(ED7="","",IF(ED7="-","【-】","【"&amp;SUBSTITUTE(TEXT(ED7,"#,##0.00"),"-","△")&amp;"】"))</f>
        <v>【6.54】</v>
      </c>
      <c r="EE6" s="20">
        <f>IF(EE7="",NA(),EE7)</f>
        <v>0</v>
      </c>
      <c r="EF6" s="20">
        <f t="shared" ref="EF6:EN6" si="14">IF(EF7="",NA(),EF7)</f>
        <v>0</v>
      </c>
      <c r="EG6" s="21">
        <f t="shared" si="14"/>
        <v>2.61</v>
      </c>
      <c r="EH6" s="21">
        <f t="shared" si="14"/>
        <v>2.09</v>
      </c>
      <c r="EI6" s="21">
        <f t="shared" si="14"/>
        <v>1.41</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2">
      <c r="A7" s="14"/>
      <c r="B7" s="23">
        <v>2021</v>
      </c>
      <c r="C7" s="23">
        <v>122203</v>
      </c>
      <c r="D7" s="23">
        <v>46</v>
      </c>
      <c r="E7" s="23">
        <v>17</v>
      </c>
      <c r="F7" s="23">
        <v>1</v>
      </c>
      <c r="G7" s="23">
        <v>0</v>
      </c>
      <c r="H7" s="23" t="s">
        <v>96</v>
      </c>
      <c r="I7" s="23" t="s">
        <v>97</v>
      </c>
      <c r="J7" s="23" t="s">
        <v>98</v>
      </c>
      <c r="K7" s="23" t="s">
        <v>99</v>
      </c>
      <c r="L7" s="23" t="s">
        <v>100</v>
      </c>
      <c r="M7" s="23" t="s">
        <v>101</v>
      </c>
      <c r="N7" s="24" t="s">
        <v>102</v>
      </c>
      <c r="O7" s="24">
        <v>69.72</v>
      </c>
      <c r="P7" s="24">
        <v>92.3</v>
      </c>
      <c r="Q7" s="24">
        <v>79.760000000000005</v>
      </c>
      <c r="R7" s="24">
        <v>2200</v>
      </c>
      <c r="S7" s="24">
        <v>204512</v>
      </c>
      <c r="T7" s="24">
        <v>35.32</v>
      </c>
      <c r="U7" s="24">
        <v>5790.26</v>
      </c>
      <c r="V7" s="24">
        <v>189610</v>
      </c>
      <c r="W7" s="24">
        <v>19.079999999999998</v>
      </c>
      <c r="X7" s="24">
        <v>9937.6299999999992</v>
      </c>
      <c r="Y7" s="24">
        <v>99.95</v>
      </c>
      <c r="Z7" s="24">
        <v>102.46</v>
      </c>
      <c r="AA7" s="24">
        <v>109.44</v>
      </c>
      <c r="AB7" s="24">
        <v>107.34</v>
      </c>
      <c r="AC7" s="24">
        <v>102.48</v>
      </c>
      <c r="AD7" s="24">
        <v>106.55</v>
      </c>
      <c r="AE7" s="24">
        <v>106.78</v>
      </c>
      <c r="AF7" s="24">
        <v>106.31</v>
      </c>
      <c r="AG7" s="24">
        <v>107.05</v>
      </c>
      <c r="AH7" s="24">
        <v>106.43</v>
      </c>
      <c r="AI7" s="24">
        <v>107.02</v>
      </c>
      <c r="AJ7" s="24">
        <v>0.08</v>
      </c>
      <c r="AK7" s="24">
        <v>0</v>
      </c>
      <c r="AL7" s="24">
        <v>0</v>
      </c>
      <c r="AM7" s="24">
        <v>0</v>
      </c>
      <c r="AN7" s="24">
        <v>0</v>
      </c>
      <c r="AO7" s="24">
        <v>0.41</v>
      </c>
      <c r="AP7" s="24">
        <v>0.19</v>
      </c>
      <c r="AQ7" s="24">
        <v>0.05</v>
      </c>
      <c r="AR7" s="24">
        <v>0</v>
      </c>
      <c r="AS7" s="24">
        <v>0</v>
      </c>
      <c r="AT7" s="24">
        <v>3.09</v>
      </c>
      <c r="AU7" s="24">
        <v>99.9</v>
      </c>
      <c r="AV7" s="24">
        <v>117.39</v>
      </c>
      <c r="AW7" s="24">
        <v>104</v>
      </c>
      <c r="AX7" s="24">
        <v>149.81</v>
      </c>
      <c r="AY7" s="24">
        <v>141.63999999999999</v>
      </c>
      <c r="AZ7" s="24">
        <v>83.46</v>
      </c>
      <c r="BA7" s="24">
        <v>80.64</v>
      </c>
      <c r="BB7" s="24">
        <v>88.1</v>
      </c>
      <c r="BC7" s="24">
        <v>84.84</v>
      </c>
      <c r="BD7" s="24">
        <v>88.42</v>
      </c>
      <c r="BE7" s="24">
        <v>71.39</v>
      </c>
      <c r="BF7" s="24">
        <v>936.61</v>
      </c>
      <c r="BG7" s="24">
        <v>880.62</v>
      </c>
      <c r="BH7" s="24">
        <v>832.65</v>
      </c>
      <c r="BI7" s="24">
        <v>762.2</v>
      </c>
      <c r="BJ7" s="24">
        <v>702.8</v>
      </c>
      <c r="BK7" s="24">
        <v>612.6</v>
      </c>
      <c r="BL7" s="24">
        <v>606.79999999999995</v>
      </c>
      <c r="BM7" s="24">
        <v>585.55999999999995</v>
      </c>
      <c r="BN7" s="24">
        <v>565.62</v>
      </c>
      <c r="BO7" s="24">
        <v>544.61</v>
      </c>
      <c r="BP7" s="24">
        <v>669.11</v>
      </c>
      <c r="BQ7" s="24">
        <v>87.75</v>
      </c>
      <c r="BR7" s="24">
        <v>85.15</v>
      </c>
      <c r="BS7" s="24">
        <v>99.03</v>
      </c>
      <c r="BT7" s="24">
        <v>93.36</v>
      </c>
      <c r="BU7" s="24">
        <v>94.34</v>
      </c>
      <c r="BV7" s="24">
        <v>100.97</v>
      </c>
      <c r="BW7" s="24">
        <v>101.84</v>
      </c>
      <c r="BX7" s="24">
        <v>101.62</v>
      </c>
      <c r="BY7" s="24">
        <v>102.36</v>
      </c>
      <c r="BZ7" s="24">
        <v>103.76</v>
      </c>
      <c r="CA7" s="24">
        <v>99.73</v>
      </c>
      <c r="CB7" s="24">
        <v>139.99</v>
      </c>
      <c r="CC7" s="24">
        <v>142.55000000000001</v>
      </c>
      <c r="CD7" s="24">
        <v>123.57</v>
      </c>
      <c r="CE7" s="24">
        <v>129.96</v>
      </c>
      <c r="CF7" s="24">
        <v>128.76</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92.7</v>
      </c>
      <c r="CY7" s="24">
        <v>92.11</v>
      </c>
      <c r="CZ7" s="24">
        <v>93.04</v>
      </c>
      <c r="DA7" s="24">
        <v>92.85</v>
      </c>
      <c r="DB7" s="24">
        <v>93.2</v>
      </c>
      <c r="DC7" s="24">
        <v>96.75</v>
      </c>
      <c r="DD7" s="24">
        <v>96.78</v>
      </c>
      <c r="DE7" s="24">
        <v>97</v>
      </c>
      <c r="DF7" s="24">
        <v>97.24</v>
      </c>
      <c r="DG7" s="24">
        <v>97.79</v>
      </c>
      <c r="DH7" s="24">
        <v>95.72</v>
      </c>
      <c r="DI7" s="24">
        <v>7.37</v>
      </c>
      <c r="DJ7" s="24">
        <v>9.5299999999999994</v>
      </c>
      <c r="DK7" s="24">
        <v>11.65</v>
      </c>
      <c r="DL7" s="24">
        <v>13.7</v>
      </c>
      <c r="DM7" s="24">
        <v>15.77</v>
      </c>
      <c r="DN7" s="24">
        <v>28.24</v>
      </c>
      <c r="DO7" s="24">
        <v>29.38</v>
      </c>
      <c r="DP7" s="24">
        <v>30.6</v>
      </c>
      <c r="DQ7" s="24">
        <v>27.39</v>
      </c>
      <c r="DR7" s="24">
        <v>30.42</v>
      </c>
      <c r="DS7" s="24">
        <v>38.17</v>
      </c>
      <c r="DT7" s="24">
        <v>0</v>
      </c>
      <c r="DU7" s="24">
        <v>0</v>
      </c>
      <c r="DV7" s="24">
        <v>0</v>
      </c>
      <c r="DW7" s="24">
        <v>0</v>
      </c>
      <c r="DX7" s="24">
        <v>0</v>
      </c>
      <c r="DY7" s="24">
        <v>3.67</v>
      </c>
      <c r="DZ7" s="24">
        <v>3.45</v>
      </c>
      <c r="EA7" s="24">
        <v>5.0199999999999996</v>
      </c>
      <c r="EB7" s="24">
        <v>5.86</v>
      </c>
      <c r="EC7" s="24">
        <v>6.66</v>
      </c>
      <c r="ED7" s="24">
        <v>6.54</v>
      </c>
      <c r="EE7" s="24">
        <v>0</v>
      </c>
      <c r="EF7" s="24">
        <v>0</v>
      </c>
      <c r="EG7" s="24">
        <v>2.61</v>
      </c>
      <c r="EH7" s="24">
        <v>2.09</v>
      </c>
      <c r="EI7" s="24">
        <v>1.41</v>
      </c>
      <c r="EJ7" s="24">
        <v>0.1</v>
      </c>
      <c r="EK7" s="24">
        <v>0.12</v>
      </c>
      <c r="EL7" s="24">
        <v>0.19</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2023-02-01T04:26:13Z</cp:lastPrinted>
  <dcterms:created xsi:type="dcterms:W3CDTF">2023-01-12T23:28:52Z</dcterms:created>
  <dcterms:modified xsi:type="dcterms:W3CDTF">2023-02-01T04:26:22Z</dcterms:modified>
  <cp:category/>
</cp:coreProperties>
</file>