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22\010_共通\090_照会\230110【1月23日〆】公営企業に係る経営比較分析表（令和３年度決算）の分析等について（依頼）\04_県への回答\"/>
    </mc:Choice>
  </mc:AlternateContent>
  <workbookProtection workbookAlgorithmName="SHA-512" workbookHashValue="wL0ZKCM1z7e86sxEKiD4ZwpBQBIAPZSWMYDL27g1sHux+Ue2qZ4SNr+9VTBYvH20YVJXgIZjQZxD0xqcuqncGA==" workbookSaltValue="nZDtDh4p9TUyBnucAXqGbw==" workbookSpinCount="100000" lockStructure="1"/>
  <bookViews>
    <workbookView xWindow="0" yWindow="0" windowWidth="23040" windowHeight="1038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<sst xmlns="http://schemas.openxmlformats.org/spreadsheetml/2006/main" count="278" uniqueCount="117">
  <si>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</si>
  <si>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</si>
  <si>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</si>
  <si>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</si>
  <si>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</si>
  <si>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</si>
  <si>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</si>
  <si>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</si>
  <si>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</si>
  <si>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</si>
  <si>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</si>
  <si>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</si>
  <si>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</si>
  <si>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</si>
  <si>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</si>
  <si>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</si>
  <si>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</si>
  <si>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</si>
  <si>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</si>
  <si>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</si>
  <si>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</si>
  <si>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</si>
  <si>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</si>
  <si>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</si>
  <si>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</si>
  <si>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</si>
  <si>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</si>
  <si>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</si>
  <si>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</si>
  <si>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</si>
  <si>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</si>
  <si>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</si>
  <si>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</si>
  <si>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</si>
  <si>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</si>
  <si>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</si>
  <si>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</si>
  <si>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</si>
  <si>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</si>
  <si>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</si>
  <si>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</si>
  <si>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</si>
  <si>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</si>
  <si>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</si>
  <si>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</si>
  <si>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</si>
  <si>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</si>
  <si>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</si>
  <si>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</si>
  <si>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</si>
  <si>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</si>
  <si>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</si>
  <si>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</si>
  <si>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</si>
  <si>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</si>
  <si>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</si>
  <si>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</si>
  <si>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</si>
  <si>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</si>
  <si>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</si>
  <si>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</si>
  <si>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</si>
  <si>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</si>
  <si>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</si>
  <si>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</si>
  <si>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</si>
  <si>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</si>
  <si>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</si>
  <si>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</si>
  <si>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</si>
  <si>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</si>
  <si>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</si>
  <si>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</si>
  <si>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</si>
  <si>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</si>
  <si>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</si>
  <si>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</si>
  <si>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</si>
  <si>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</si>
  <si>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</si>
  <si>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</si>
  <si>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</si>
  <si>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</si>
  <si>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</si>
  <si>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</si>
  <si>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</si>
  <si>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</si>
  <si>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</si>
  <si>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</si>
  <si>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</si>
  <si>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</si>
  <si>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</si>
  <si>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</si>
  <si>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</si>
  <si>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</si>
  <si>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</si>
  <si>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市原市</t>
  </si>
  <si>
    <t>法適用</t>
  </si>
  <si>
    <t>下水道事業</t>
  </si>
  <si>
    <t>特定公共下水道</t>
  </si>
  <si>
    <t>-</t>
  </si>
  <si>
    <t>非設置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</si>
  <si>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</si>
  <si>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</si>
  <si>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</si>
  <si>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</si>
  <si>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</si>
  <si>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</si>
  <si>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</si>
  <si>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</si>
  <si>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</si>
  <si>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</si>
  <si>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</si>
  <si>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</si>
  <si>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本市下水道事業は令和元年度に地方公営企業法を適用し、公営企業会計に移行した。
　なお、本市特定公共下水道事業については、終末処理場を公共下水道と併用していることから、一部の数値について按分計算により積算している。
①②⑤⑥について
　汚水処理原価は、按分計算の結果となるが、減価償却費等により類似団体より高い数値となっている。しかし、経常収支比率、経費回収率は良好な数値となっており、累積欠損も生じていない。
③④について
　平成27年度で地方債償還が完了しており、流動比率及び企業債残高事業規模比率は0％となっている。
⑦について
　施設利用率について、按分計算の結果となるが、類似団体と比べ低い数値となっている。
⑧について
　水洗化率については、類似団体平均を大幅に上回っており、良好な水準で推移している。</t>
    <rPh sb="127" eb="131">
      <t>アンブンケイサン</t>
    </rPh>
    <rPh sb="132" eb="134">
      <t>ケッカ</t>
    </rPh>
    <rPh sb="139" eb="145">
      <t>ゲンカショウキャクヒトウ</t>
    </rPh>
    <phoneticPr fontId="4"/>
  </si>
  <si>
    <t>　市原市の下水道事業について、下水道事業経営戦略の推計（令和3年度～令和12年度）では、人口減少に伴い下水道使用料収入が減少する一方で、固形燃料化施設建設事業、非常電源確保事業、未普及対策事業、浸水対策事業、耐水化事業により投資額が増加し、令和7年度には経費回収率が80%を下回る見込みである。
　ストックマネジメント計画による投資額の平準化、施設の統廃合やダウンサイジングによる維持管理費の縮減、下水道使用料の適正化等、経営基盤の強化に向けた取組を進めていく。</t>
    <phoneticPr fontId="4"/>
  </si>
  <si>
    <r>
      <t>　建設後50年を経過していない資産が大半であるものの、管渠老朽化率</t>
    </r>
    <r>
      <rPr>
        <sz val="11"/>
        <rFont val="ＭＳ ゴシック"/>
        <family val="3"/>
        <charset val="128"/>
      </rPr>
      <t>は</t>
    </r>
    <r>
      <rPr>
        <sz val="11"/>
        <color theme="1"/>
        <rFont val="ＭＳ ゴシック"/>
        <family val="3"/>
        <charset val="128"/>
      </rPr>
      <t>類似団体平均を上回っている。
　今後も管渠老朽化率は上昇傾向にあるため、ストックマネジメント計画を活用し、対応を図っていく。</t>
    </r>
    <rPh sb="41" eb="43">
      <t>ウワマワ</t>
    </rPh>
    <rPh sb="50" eb="52">
      <t>コンゴ</t>
    </rPh>
    <rPh sb="53" eb="55">
      <t>カンキョ</t>
    </rPh>
    <rPh sb="55" eb="58">
      <t>ロウキュウカ</t>
    </rPh>
    <rPh sb="58" eb="59">
      <t>リツ</t>
    </rPh>
    <rPh sb="60" eb="62">
      <t>ジョウショウ</t>
    </rPh>
    <rPh sb="62" eb="64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</si>
</sst>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2-43B3-975A-72FB0E222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</c:v>
                </c:pt>
                <c:pt idx="3">
                  <c:v>0.17</c:v>
                </c:pt>
                <c:pt idx="4">
                  <c:v>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02-43B3-975A-72FB0E222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8.34</c:v>
                </c:pt>
                <c:pt idx="3">
                  <c:v>6.77</c:v>
                </c:pt>
                <c:pt idx="4">
                  <c:v>6.57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5-43E7-84F4-B52DAD67C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8.93</c:v>
                </c:pt>
                <c:pt idx="3">
                  <c:v>12.46</c:v>
                </c:pt>
                <c:pt idx="4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5-43E7-84F4-B52DAD67C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44.78</c:v>
                </c:pt>
                <c:pt idx="3">
                  <c:v>43.75</c:v>
                </c:pt>
                <c:pt idx="4">
                  <c:v>43.75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5-4DF3-B0D0-757EEAB7B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0.54</c:v>
                </c:pt>
                <c:pt idx="3">
                  <c:v>0.52</c:v>
                </c:pt>
                <c:pt idx="4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5-4DF3-B0D0-757EEAB7B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71-4C61-8EDC-866BC6AC6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117.78</c:v>
                </c:pt>
                <c:pt idx="3">
                  <c:v>103.11</c:v>
                </c:pt>
                <c:pt idx="4">
                  <c:v>103.62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71-4C61-8EDC-866BC6AC6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6.69</c:v>
                </c:pt>
                <c:pt idx="3">
                  <c:v>13</c:v>
                </c:pt>
                <c:pt idx="4">
                  <c:v>18.87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5-42EB-9BA6-6C68FCCC0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56.82</c:v>
                </c:pt>
                <c:pt idx="3">
                  <c:v>47.04</c:v>
                </c:pt>
                <c:pt idx="4">
                  <c:v>48.77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55-42EB-9BA6-6C68FCCC0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7.79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E-45DE-88DD-2C5B0A4A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6.92</c:v>
                </c:pt>
                <c:pt idx="3">
                  <c:v>4.4400000000000004</c:v>
                </c:pt>
                <c:pt idx="4">
                  <c:v>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1E-45DE-88DD-2C5B0A4A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1-4AA3-8362-02893A41D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0.67</c:v>
                </c:pt>
                <c:pt idx="3">
                  <c:v>270.95</c:v>
                </c:pt>
                <c:pt idx="4">
                  <c:v>260.23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1-4AA3-8362-02893A41D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E-46C2-9B56-F583C5EBC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574.59</c:v>
                </c:pt>
                <c:pt idx="3">
                  <c:v>333.87</c:v>
                </c:pt>
                <c:pt idx="4">
                  <c:v>274.66000000000003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1E-46C2-9B56-F583C5EBC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1-4BB6-A471-1D18269C7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114.02</c:v>
                </c:pt>
                <c:pt idx="3">
                  <c:v>185.86</c:v>
                </c:pt>
                <c:pt idx="4">
                  <c:v>184.67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1-4BB6-A471-1D18269C7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E-477B-B840-24B53ADE4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117.91</c:v>
                </c:pt>
                <c:pt idx="3">
                  <c:v>92.2</c:v>
                </c:pt>
                <c:pt idx="4">
                  <c:v>91.68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7E-477B-B840-24B53ADE4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135.47999999999999</c:v>
                </c:pt>
                <c:pt idx="3">
                  <c:v>167.5</c:v>
                </c:pt>
                <c:pt idx="4">
                  <c:v>178.11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1-4F00-9F34-8E71523E6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56.8</c:v>
                </c:pt>
                <c:pt idx="3">
                  <c:v>75.41</c:v>
                </c:pt>
                <c:pt idx="4">
                  <c:v>75.709999999999994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91-4F00-9F34-8E71523E6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8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千葉県　市原市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特定公共下水道</v>
      </c>
      <c r="Q8" s="40"/>
      <c r="R8" s="40"/>
      <c r="S8" s="40"/>
      <c r="T8" s="40"/>
      <c r="U8" s="40"/>
      <c r="V8" s="40"/>
      <c r="W8" s="40" t="str">
        <f>データ!L6</f>
        <v>-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271740</v>
      </c>
      <c r="AM8" s="42"/>
      <c r="AN8" s="42"/>
      <c r="AO8" s="42"/>
      <c r="AP8" s="42"/>
      <c r="AQ8" s="42"/>
      <c r="AR8" s="42"/>
      <c r="AS8" s="42"/>
      <c r="AT8" s="35">
        <f>データ!T6</f>
        <v>368.16</v>
      </c>
      <c r="AU8" s="35"/>
      <c r="AV8" s="35"/>
      <c r="AW8" s="35"/>
      <c r="AX8" s="35"/>
      <c r="AY8" s="35"/>
      <c r="AZ8" s="35"/>
      <c r="BA8" s="35"/>
      <c r="BB8" s="35">
        <f>データ!U6</f>
        <v>738.1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100</v>
      </c>
      <c r="J10" s="35"/>
      <c r="K10" s="35"/>
      <c r="L10" s="35"/>
      <c r="M10" s="35"/>
      <c r="N10" s="35"/>
      <c r="O10" s="35"/>
      <c r="P10" s="35">
        <f>データ!P6</f>
        <v>0.02</v>
      </c>
      <c r="Q10" s="35"/>
      <c r="R10" s="35"/>
      <c r="S10" s="35"/>
      <c r="T10" s="35"/>
      <c r="U10" s="35"/>
      <c r="V10" s="35"/>
      <c r="W10" s="35">
        <f>データ!Q6</f>
        <v>89.8</v>
      </c>
      <c r="X10" s="35"/>
      <c r="Y10" s="35"/>
      <c r="Z10" s="35"/>
      <c r="AA10" s="35"/>
      <c r="AB10" s="35"/>
      <c r="AC10" s="35"/>
      <c r="AD10" s="42">
        <f>データ!R6</f>
        <v>2140</v>
      </c>
      <c r="AE10" s="42"/>
      <c r="AF10" s="42"/>
      <c r="AG10" s="42"/>
      <c r="AH10" s="42"/>
      <c r="AI10" s="42"/>
      <c r="AJ10" s="42"/>
      <c r="AK10" s="2"/>
      <c r="AL10" s="42">
        <f>データ!V6</f>
        <v>64</v>
      </c>
      <c r="AM10" s="42"/>
      <c r="AN10" s="42"/>
      <c r="AO10" s="42"/>
      <c r="AP10" s="42"/>
      <c r="AQ10" s="42"/>
      <c r="AR10" s="42"/>
      <c r="AS10" s="42"/>
      <c r="AT10" s="35">
        <f>データ!W6</f>
        <v>1.01</v>
      </c>
      <c r="AU10" s="35"/>
      <c r="AV10" s="35"/>
      <c r="AW10" s="35"/>
      <c r="AX10" s="35"/>
      <c r="AY10" s="35"/>
      <c r="AZ10" s="35"/>
      <c r="BA10" s="35"/>
      <c r="BB10" s="35">
        <f>データ!X6</f>
        <v>63.37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114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116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115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/>
      </c>
      <c r="F85" s="12" t="str">
        <f>データ!AT6</f>
        <v/>
      </c>
      <c r="G85" s="12" t="str">
        <f>データ!BE6</f>
        <v/>
      </c>
      <c r="H85" s="12" t="str">
        <f>データ!BP6</f>
        <v/>
      </c>
      <c r="I85" s="12" t="str">
        <f>データ!CA6</f>
        <v/>
      </c>
      <c r="J85" s="12" t="str">
        <f>データ!CL6</f>
        <v/>
      </c>
      <c r="K85" s="12" t="str">
        <f>データ!CW6</f>
        <v/>
      </c>
      <c r="L85" s="12" t="str">
        <f>データ!DH6</f>
        <v/>
      </c>
      <c r="M85" s="12" t="str">
        <f>データ!DS6</f>
        <v/>
      </c>
      <c r="N85" s="12" t="str">
        <f>データ!ED6</f>
        <v/>
      </c>
      <c r="O85" s="12" t="str">
        <f>データ!EO6</f>
        <v/>
      </c>
    </row>
  </sheetData>
  <sheetProtection algorithmName="SHA-512" hashValue="JFVUoi+PiN3r3UUp/wCSRvtHbMVzyahqN9eAIfpJXiy6leBl1DexrHDPy1R7vy7wYWf7LsREqfezFHvRXXvgqQ==" saltValue="ughgMJgETYNvNvLSb2Vos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122190</v>
      </c>
      <c r="D6" s="19">
        <f t="shared" si="3"/>
        <v>46</v>
      </c>
      <c r="E6" s="19">
        <f t="shared" si="3"/>
        <v>17</v>
      </c>
      <c r="F6" s="19">
        <f t="shared" si="3"/>
        <v>2</v>
      </c>
      <c r="G6" s="19">
        <f t="shared" si="3"/>
        <v>0</v>
      </c>
      <c r="H6" s="19" t="str">
        <f t="shared" si="3"/>
        <v>千葉県　市原市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特定公共下水道</v>
      </c>
      <c r="L6" s="19" t="str">
        <f t="shared" si="3"/>
        <v>-</v>
      </c>
      <c r="M6" s="19" t="str">
        <f t="shared" si="3"/>
        <v>非設置</v>
      </c>
      <c r="N6" s="20" t="str">
        <f t="shared" si="3"/>
        <v>-</v>
      </c>
      <c r="O6" s="20">
        <f t="shared" si="3"/>
        <v>100</v>
      </c>
      <c r="P6" s="20">
        <f t="shared" si="3"/>
        <v>0.02</v>
      </c>
      <c r="Q6" s="20">
        <f t="shared" si="3"/>
        <v>89.8</v>
      </c>
      <c r="R6" s="20">
        <f t="shared" si="3"/>
        <v>2140</v>
      </c>
      <c r="S6" s="20">
        <f t="shared" si="3"/>
        <v>271740</v>
      </c>
      <c r="T6" s="20">
        <f t="shared" si="3"/>
        <v>368.16</v>
      </c>
      <c r="U6" s="20">
        <f t="shared" si="3"/>
        <v>738.1</v>
      </c>
      <c r="V6" s="20">
        <f t="shared" si="3"/>
        <v>64</v>
      </c>
      <c r="W6" s="20">
        <f t="shared" si="3"/>
        <v>1.01</v>
      </c>
      <c r="X6" s="20">
        <f t="shared" si="3"/>
        <v>63.37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1" t="str">
        <f t="shared" si="4"/>
        <v>-</v>
      </c>
      <c r="AE6" s="21" t="str">
        <f t="shared" si="4"/>
        <v>-</v>
      </c>
      <c r="AF6" s="21">
        <f t="shared" si="4"/>
        <v>117.78</v>
      </c>
      <c r="AG6" s="21">
        <f t="shared" si="4"/>
        <v>103.11</v>
      </c>
      <c r="AH6" s="21">
        <f t="shared" si="4"/>
        <v>103.62</v>
      </c>
      <c r="AI6" s="20" t="str">
        <f>IF(AI7="","",IF(AI7="-","【-】","【"&amp;SUBSTITUTE(TEXT(AI7,"#,##0.00"),"-","△")&amp;"】"))</f>
        <v/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0.67</v>
      </c>
      <c r="AR6" s="21">
        <f t="shared" si="5"/>
        <v>270.95</v>
      </c>
      <c r="AS6" s="21">
        <f t="shared" si="5"/>
        <v>260.23</v>
      </c>
      <c r="AT6" s="20" t="str">
        <f>IF(AT7="","",IF(AT7="-","【-】","【"&amp;SUBSTITUTE(TEXT(AT7,"#,##0.00"),"-","△")&amp;"】"))</f>
        <v/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 t="str">
        <f t="shared" si="6"/>
        <v>-</v>
      </c>
      <c r="AZ6" s="21" t="str">
        <f t="shared" si="6"/>
        <v>-</v>
      </c>
      <c r="BA6" s="21" t="str">
        <f t="shared" si="6"/>
        <v>-</v>
      </c>
      <c r="BB6" s="21">
        <f t="shared" si="6"/>
        <v>574.59</v>
      </c>
      <c r="BC6" s="21">
        <f t="shared" si="6"/>
        <v>333.87</v>
      </c>
      <c r="BD6" s="21">
        <f t="shared" si="6"/>
        <v>274.66000000000003</v>
      </c>
      <c r="BE6" s="20" t="str">
        <f>IF(BE7="","",IF(BE7="-","【-】","【"&amp;SUBSTITUTE(TEXT(BE7,"#,##0.00"),"-","△")&amp;"】"))</f>
        <v/>
      </c>
      <c r="BF6" s="21" t="str">
        <f>IF(BF7="",NA(),BF7)</f>
        <v>-</v>
      </c>
      <c r="BG6" s="21" t="str">
        <f t="shared" ref="BG6:BO6" si="7">IF(BG7="",NA(),BG7)</f>
        <v>-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>
        <f t="shared" si="7"/>
        <v>114.02</v>
      </c>
      <c r="BN6" s="21">
        <f t="shared" si="7"/>
        <v>185.86</v>
      </c>
      <c r="BO6" s="21">
        <f t="shared" si="7"/>
        <v>184.67</v>
      </c>
      <c r="BP6" s="20" t="str">
        <f>IF(BP7="","",IF(BP7="-","【-】","【"&amp;SUBSTITUTE(TEXT(BP7,"#,##0.00"),"-","△")&amp;"】"))</f>
        <v/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100</v>
      </c>
      <c r="BT6" s="21">
        <f t="shared" si="8"/>
        <v>100</v>
      </c>
      <c r="BU6" s="21">
        <f t="shared" si="8"/>
        <v>100</v>
      </c>
      <c r="BV6" s="21" t="str">
        <f t="shared" si="8"/>
        <v>-</v>
      </c>
      <c r="BW6" s="21" t="str">
        <f t="shared" si="8"/>
        <v>-</v>
      </c>
      <c r="BX6" s="21">
        <f t="shared" si="8"/>
        <v>117.91</v>
      </c>
      <c r="BY6" s="21">
        <f t="shared" si="8"/>
        <v>92.2</v>
      </c>
      <c r="BZ6" s="21">
        <f t="shared" si="8"/>
        <v>91.68</v>
      </c>
      <c r="CA6" s="20" t="str">
        <f>IF(CA7="","",IF(CA7="-","【-】","【"&amp;SUBSTITUTE(TEXT(CA7,"#,##0.00"),"-","△")&amp;"】"))</f>
        <v/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135.47999999999999</v>
      </c>
      <c r="CE6" s="21">
        <f t="shared" si="9"/>
        <v>167.5</v>
      </c>
      <c r="CF6" s="21">
        <f t="shared" si="9"/>
        <v>178.11</v>
      </c>
      <c r="CG6" s="21" t="str">
        <f t="shared" si="9"/>
        <v>-</v>
      </c>
      <c r="CH6" s="21" t="str">
        <f t="shared" si="9"/>
        <v>-</v>
      </c>
      <c r="CI6" s="21">
        <f t="shared" si="9"/>
        <v>56.8</v>
      </c>
      <c r="CJ6" s="21">
        <f t="shared" si="9"/>
        <v>75.41</v>
      </c>
      <c r="CK6" s="21">
        <f t="shared" si="9"/>
        <v>75.709999999999994</v>
      </c>
      <c r="CL6" s="20" t="str">
        <f>IF(CL7="","",IF(CL7="-","【-】","【"&amp;SUBSTITUTE(TEXT(CL7,"#,##0.00"),"-","△")&amp;"】"))</f>
        <v/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8.34</v>
      </c>
      <c r="CP6" s="21">
        <f t="shared" si="10"/>
        <v>6.77</v>
      </c>
      <c r="CQ6" s="21">
        <f t="shared" si="10"/>
        <v>6.57</v>
      </c>
      <c r="CR6" s="21" t="str">
        <f t="shared" si="10"/>
        <v>-</v>
      </c>
      <c r="CS6" s="21" t="str">
        <f t="shared" si="10"/>
        <v>-</v>
      </c>
      <c r="CT6" s="21">
        <f t="shared" si="10"/>
        <v>8.93</v>
      </c>
      <c r="CU6" s="21">
        <f t="shared" si="10"/>
        <v>12.46</v>
      </c>
      <c r="CV6" s="21">
        <f t="shared" si="10"/>
        <v>12.6</v>
      </c>
      <c r="CW6" s="20" t="str">
        <f>IF(CW7="","",IF(CW7="-","【-】","【"&amp;SUBSTITUTE(TEXT(CW7,"#,##0.00"),"-","△")&amp;"】"))</f>
        <v/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44.78</v>
      </c>
      <c r="DA6" s="21">
        <f t="shared" si="11"/>
        <v>43.75</v>
      </c>
      <c r="DB6" s="21">
        <f t="shared" si="11"/>
        <v>43.75</v>
      </c>
      <c r="DC6" s="21" t="str">
        <f t="shared" si="11"/>
        <v>-</v>
      </c>
      <c r="DD6" s="21" t="str">
        <f t="shared" si="11"/>
        <v>-</v>
      </c>
      <c r="DE6" s="21">
        <f t="shared" si="11"/>
        <v>0.54</v>
      </c>
      <c r="DF6" s="21">
        <f t="shared" si="11"/>
        <v>0.52</v>
      </c>
      <c r="DG6" s="21">
        <f t="shared" si="11"/>
        <v>0.66</v>
      </c>
      <c r="DH6" s="20" t="str">
        <f>IF(DH7="","",IF(DH7="-","【-】","【"&amp;SUBSTITUTE(TEXT(DH7,"#,##0.00"),"-","△")&amp;"】"))</f>
        <v/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6.69</v>
      </c>
      <c r="DL6" s="21">
        <f t="shared" si="12"/>
        <v>13</v>
      </c>
      <c r="DM6" s="21">
        <f t="shared" si="12"/>
        <v>18.87</v>
      </c>
      <c r="DN6" s="21" t="str">
        <f t="shared" si="12"/>
        <v>-</v>
      </c>
      <c r="DO6" s="21" t="str">
        <f t="shared" si="12"/>
        <v>-</v>
      </c>
      <c r="DP6" s="21">
        <f t="shared" si="12"/>
        <v>56.82</v>
      </c>
      <c r="DQ6" s="21">
        <f t="shared" si="12"/>
        <v>47.04</v>
      </c>
      <c r="DR6" s="21">
        <f t="shared" si="12"/>
        <v>48.77</v>
      </c>
      <c r="DS6" s="20" t="str">
        <f>IF(DS7="","",IF(DS7="-","【-】","【"&amp;SUBSTITUTE(TEXT(DS7,"#,##0.00"),"-","△")&amp;"】"))</f>
        <v/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1">
        <f t="shared" si="13"/>
        <v>7.79</v>
      </c>
      <c r="DY6" s="21" t="str">
        <f t="shared" si="13"/>
        <v>-</v>
      </c>
      <c r="DZ6" s="21" t="str">
        <f t="shared" si="13"/>
        <v>-</v>
      </c>
      <c r="EA6" s="21">
        <f t="shared" si="13"/>
        <v>6.92</v>
      </c>
      <c r="EB6" s="21">
        <f t="shared" si="13"/>
        <v>4.4400000000000004</v>
      </c>
      <c r="EC6" s="21">
        <f t="shared" si="13"/>
        <v>5.51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0.3</v>
      </c>
      <c r="EM6" s="21">
        <f t="shared" si="14"/>
        <v>0.17</v>
      </c>
      <c r="EN6" s="21">
        <f t="shared" si="14"/>
        <v>0.34</v>
      </c>
      <c r="EO6" s="20" t="str">
        <f>IF(EO7="","",IF(EO7="-","【-】","【"&amp;SUBSTITUTE(TEXT(EO7,"#,##0.00"),"-","△")&amp;"】"))</f>
        <v/>
      </c>
    </row>
    <row r="7" spans="1:148" s="22" customFormat="1" x14ac:dyDescent="0.15">
      <c r="A7" s="14"/>
      <c r="B7" s="23">
        <v>2021</v>
      </c>
      <c r="C7" s="23">
        <v>122190</v>
      </c>
      <c r="D7" s="23">
        <v>46</v>
      </c>
      <c r="E7" s="23">
        <v>17</v>
      </c>
      <c r="F7" s="23">
        <v>2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100</v>
      </c>
      <c r="O7" s="24">
        <v>100</v>
      </c>
      <c r="P7" s="24">
        <v>0.02</v>
      </c>
      <c r="Q7" s="24">
        <v>89.8</v>
      </c>
      <c r="R7" s="24">
        <v>2140</v>
      </c>
      <c r="S7" s="24">
        <v>271740</v>
      </c>
      <c r="T7" s="24">
        <v>368.16</v>
      </c>
      <c r="U7" s="24">
        <v>738.1</v>
      </c>
      <c r="V7" s="24">
        <v>64</v>
      </c>
      <c r="W7" s="24">
        <v>1.01</v>
      </c>
      <c r="X7" s="24">
        <v>63.37</v>
      </c>
      <c r="Y7" s="24" t="s">
        <v>100</v>
      </c>
      <c r="Z7" s="24" t="s">
        <v>100</v>
      </c>
      <c r="AA7" s="24">
        <v>100</v>
      </c>
      <c r="AB7" s="24">
        <v>100</v>
      </c>
      <c r="AC7" s="24">
        <v>100</v>
      </c>
      <c r="AD7" s="24" t="s">
        <v>100</v>
      </c>
      <c r="AE7" s="24" t="s">
        <v>100</v>
      </c>
      <c r="AF7" s="24">
        <v>117.78</v>
      </c>
      <c r="AG7" s="24">
        <v>103.11</v>
      </c>
      <c r="AH7" s="24">
        <v>103.62</v>
      </c>
      <c r="AI7" s="24"/>
      <c r="AJ7" s="24" t="s">
        <v>100</v>
      </c>
      <c r="AK7" s="24" t="s">
        <v>100</v>
      </c>
      <c r="AL7" s="24">
        <v>0</v>
      </c>
      <c r="AM7" s="24">
        <v>0</v>
      </c>
      <c r="AN7" s="24">
        <v>0</v>
      </c>
      <c r="AO7" s="24" t="s">
        <v>100</v>
      </c>
      <c r="AP7" s="24" t="s">
        <v>100</v>
      </c>
      <c r="AQ7" s="24">
        <v>0.67</v>
      </c>
      <c r="AR7" s="24">
        <v>270.95</v>
      </c>
      <c r="AS7" s="24">
        <v>260.23</v>
      </c>
      <c r="AT7" s="24"/>
      <c r="AU7" s="24" t="s">
        <v>100</v>
      </c>
      <c r="AV7" s="24" t="s">
        <v>100</v>
      </c>
      <c r="AW7" s="24" t="s">
        <v>100</v>
      </c>
      <c r="AX7" s="24" t="s">
        <v>100</v>
      </c>
      <c r="AY7" s="24" t="s">
        <v>100</v>
      </c>
      <c r="AZ7" s="24" t="s">
        <v>100</v>
      </c>
      <c r="BA7" s="24" t="s">
        <v>100</v>
      </c>
      <c r="BB7" s="24">
        <v>574.59</v>
      </c>
      <c r="BC7" s="24">
        <v>333.87</v>
      </c>
      <c r="BD7" s="24">
        <v>274.66000000000003</v>
      </c>
      <c r="BE7" s="24"/>
      <c r="BF7" s="24" t="s">
        <v>100</v>
      </c>
      <c r="BG7" s="24" t="s">
        <v>100</v>
      </c>
      <c r="BH7" s="24">
        <v>0</v>
      </c>
      <c r="BI7" s="24">
        <v>0</v>
      </c>
      <c r="BJ7" s="24">
        <v>0</v>
      </c>
      <c r="BK7" s="24" t="s">
        <v>100</v>
      </c>
      <c r="BL7" s="24" t="s">
        <v>100</v>
      </c>
      <c r="BM7" s="24">
        <v>114.02</v>
      </c>
      <c r="BN7" s="24">
        <v>185.86</v>
      </c>
      <c r="BO7" s="24">
        <v>184.67</v>
      </c>
      <c r="BP7" s="24"/>
      <c r="BQ7" s="24" t="s">
        <v>100</v>
      </c>
      <c r="BR7" s="24" t="s">
        <v>100</v>
      </c>
      <c r="BS7" s="24">
        <v>100</v>
      </c>
      <c r="BT7" s="24">
        <v>100</v>
      </c>
      <c r="BU7" s="24">
        <v>100</v>
      </c>
      <c r="BV7" s="24" t="s">
        <v>100</v>
      </c>
      <c r="BW7" s="24" t="s">
        <v>100</v>
      </c>
      <c r="BX7" s="24">
        <v>117.91</v>
      </c>
      <c r="BY7" s="24">
        <v>92.2</v>
      </c>
      <c r="BZ7" s="24">
        <v>91.68</v>
      </c>
      <c r="CA7" s="24"/>
      <c r="CB7" s="24" t="s">
        <v>100</v>
      </c>
      <c r="CC7" s="24" t="s">
        <v>100</v>
      </c>
      <c r="CD7" s="24">
        <v>135.47999999999999</v>
      </c>
      <c r="CE7" s="24">
        <v>167.5</v>
      </c>
      <c r="CF7" s="24">
        <v>178.11</v>
      </c>
      <c r="CG7" s="24" t="s">
        <v>100</v>
      </c>
      <c r="CH7" s="24" t="s">
        <v>100</v>
      </c>
      <c r="CI7" s="24">
        <v>56.8</v>
      </c>
      <c r="CJ7" s="24">
        <v>75.41</v>
      </c>
      <c r="CK7" s="24">
        <v>75.709999999999994</v>
      </c>
      <c r="CL7" s="24"/>
      <c r="CM7" s="24" t="s">
        <v>100</v>
      </c>
      <c r="CN7" s="24" t="s">
        <v>100</v>
      </c>
      <c r="CO7" s="24">
        <v>8.34</v>
      </c>
      <c r="CP7" s="24">
        <v>6.77</v>
      </c>
      <c r="CQ7" s="24">
        <v>6.57</v>
      </c>
      <c r="CR7" s="24" t="s">
        <v>100</v>
      </c>
      <c r="CS7" s="24" t="s">
        <v>100</v>
      </c>
      <c r="CT7" s="24">
        <v>8.93</v>
      </c>
      <c r="CU7" s="24">
        <v>12.46</v>
      </c>
      <c r="CV7" s="24">
        <v>12.6</v>
      </c>
      <c r="CW7" s="24"/>
      <c r="CX7" s="24" t="s">
        <v>100</v>
      </c>
      <c r="CY7" s="24" t="s">
        <v>100</v>
      </c>
      <c r="CZ7" s="24">
        <v>44.78</v>
      </c>
      <c r="DA7" s="24">
        <v>43.75</v>
      </c>
      <c r="DB7" s="24">
        <v>43.75</v>
      </c>
      <c r="DC7" s="24" t="s">
        <v>100</v>
      </c>
      <c r="DD7" s="24" t="s">
        <v>100</v>
      </c>
      <c r="DE7" s="24">
        <v>0.54</v>
      </c>
      <c r="DF7" s="24">
        <v>0.52</v>
      </c>
      <c r="DG7" s="24">
        <v>0.66</v>
      </c>
      <c r="DH7" s="24"/>
      <c r="DI7" s="24" t="s">
        <v>100</v>
      </c>
      <c r="DJ7" s="24" t="s">
        <v>100</v>
      </c>
      <c r="DK7" s="24">
        <v>6.69</v>
      </c>
      <c r="DL7" s="24">
        <v>13</v>
      </c>
      <c r="DM7" s="24">
        <v>18.87</v>
      </c>
      <c r="DN7" s="24" t="s">
        <v>100</v>
      </c>
      <c r="DO7" s="24" t="s">
        <v>100</v>
      </c>
      <c r="DP7" s="24">
        <v>56.82</v>
      </c>
      <c r="DQ7" s="24">
        <v>47.04</v>
      </c>
      <c r="DR7" s="24">
        <v>48.77</v>
      </c>
      <c r="DS7" s="24"/>
      <c r="DT7" s="24" t="s">
        <v>100</v>
      </c>
      <c r="DU7" s="24" t="s">
        <v>100</v>
      </c>
      <c r="DV7" s="24">
        <v>0</v>
      </c>
      <c r="DW7" s="24">
        <v>0</v>
      </c>
      <c r="DX7" s="24">
        <v>7.79</v>
      </c>
      <c r="DY7" s="24" t="s">
        <v>100</v>
      </c>
      <c r="DZ7" s="24" t="s">
        <v>100</v>
      </c>
      <c r="EA7" s="24">
        <v>6.92</v>
      </c>
      <c r="EB7" s="24">
        <v>4.4400000000000004</v>
      </c>
      <c r="EC7" s="24">
        <v>5.51</v>
      </c>
      <c r="ED7" s="24"/>
      <c r="EE7" s="24" t="s">
        <v>100</v>
      </c>
      <c r="EF7" s="24" t="s">
        <v>100</v>
      </c>
      <c r="EG7" s="24">
        <v>0</v>
      </c>
      <c r="EH7" s="24">
        <v>0</v>
      </c>
      <c r="EI7" s="24">
        <v>0</v>
      </c>
      <c r="EJ7" s="24" t="s">
        <v>100</v>
      </c>
      <c r="EK7" s="24" t="s">
        <v>100</v>
      </c>
      <c r="EL7" s="24">
        <v>0.3</v>
      </c>
      <c r="EM7" s="24">
        <v>0.17</v>
      </c>
      <c r="EN7" s="24">
        <v>0.34</v>
      </c>
      <c r="EO7" s="24"/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108</v>
      </c>
    </row>
    <row r="13" spans="1:148" x14ac:dyDescent="0.15">
      <c r="B13" t="s">
        <v>109</v>
      </c>
      <c r="C13" t="s">
        <v>110</v>
      </c>
      <c r="D13" t="s">
        <v>111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池田 智一</cp:lastModifiedBy>
  <cp:lastPrinted>2023-01-22T14:56:00Z</cp:lastPrinted>
  <dcterms:created xsi:type="dcterms:W3CDTF">2022-12-01T01:24:43Z</dcterms:created>
  <dcterms:modified xsi:type="dcterms:W3CDTF">2023-01-22T14:56:03Z</dcterms:modified>
  <cp:category/>
</cp:coreProperties>
</file>