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mc:AlternateContent xmlns:mc="http://schemas.openxmlformats.org/markup-compatibility/2006">
    <mc:Choice Requires="x15">
      <x15ac:absPath xmlns:x15ac="http://schemas.microsoft.com/office/spreadsheetml/2010/11/ac" url="D:\UserData\m.nkmr184\Desktop\経営比較分析表\171 下水道（公共）済\"/>
    </mc:Choice>
  </mc:AlternateContent>
  <xr:revisionPtr revIDLastSave="0" documentId="13_ncr:1_{C133C30F-1DDC-4D98-8EE0-F4BA4BC6AC4C}" xr6:coauthVersionLast="47" xr6:coauthVersionMax="47" xr10:uidLastSave="{00000000-0000-0000-0000-000000000000}"/>
  <workbookProtection workbookAlgorithmName="SHA-512" workbookHashValue="pP1x4vwu+k924WlXnawSMstQX9CyJIOkk2qXdtMy6f8Hzcyrb4NwCtPPyM4tJX9es91rPKPwqg/8bCpxSFVy3A==" workbookSaltValue="Bg55Aw9FMTXk+UvSFfHNrQ==" workbookSpinCount="100000" lockStructure="1"/>
  <bookViews>
    <workbookView xWindow="28680" yWindow="-120" windowWidth="29040" windowHeight="1572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AT10" i="4" s="1"/>
  <c r="V6" i="5"/>
  <c r="AL10" i="4" s="1"/>
  <c r="U6" i="5"/>
  <c r="T6" i="5"/>
  <c r="S6" i="5"/>
  <c r="AL8" i="4" s="1"/>
  <c r="R6" i="5"/>
  <c r="AD10" i="4" s="1"/>
  <c r="Q6" i="5"/>
  <c r="P6" i="5"/>
  <c r="O6" i="5"/>
  <c r="I10" i="4" s="1"/>
  <c r="N6" i="5"/>
  <c r="B10" i="4" s="1"/>
  <c r="M6" i="5"/>
  <c r="L6" i="5"/>
  <c r="W8" i="4" s="1"/>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BB10" i="4"/>
  <c r="W10" i="4"/>
  <c r="P10" i="4"/>
  <c r="BB8" i="4"/>
  <c r="AT8" i="4"/>
  <c r="AD8" i="4"/>
  <c r="B8" i="4"/>
  <c r="B6" i="4"/>
</calcChain>
</file>

<file path=xl/sharedStrings.xml><?xml version="1.0" encoding="utf-8"?>
<sst xmlns="http://schemas.openxmlformats.org/spreadsheetml/2006/main" count="275" uniqueCount="116">
  <si>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</si>
  <si>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</si>
  <si>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</si>
  <si>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</si>
  <si>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</si>
  <si>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</si>
  <si>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</si>
  <si>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</si>
  <si>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</si>
  <si>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</si>
  <si>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</si>
  <si>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</si>
  <si>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</si>
  <si>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</si>
  <si>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</si>
  <si>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</si>
  <si>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</si>
  <si>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</si>
  <si>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</si>
  <si>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</si>
  <si>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</si>
  <si>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</si>
  <si>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</si>
  <si>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</si>
  <si>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</si>
  <si>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</si>
  <si>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</si>
  <si>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</si>
  <si>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</si>
  <si>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</si>
  <si>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</si>
  <si>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</si>
  <si>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</si>
  <si>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</si>
  <si>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</si>
  <si>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</si>
  <si>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</si>
  <si>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</si>
  <si>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</si>
  <si>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</si>
  <si>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</si>
  <si>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</si>
  <si>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</si>
  <si>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</si>
  <si>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</si>
  <si>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</si>
  <si>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</si>
  <si>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</si>
  <si>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</si>
  <si>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</si>
  <si>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</si>
  <si>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</si>
  <si>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</si>
  <si>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</si>
  <si>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</si>
  <si>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</si>
  <si>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</si>
  <si>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</si>
  <si>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</si>
  <si>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</si>
  <si>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</si>
  <si>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</si>
  <si>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</si>
  <si>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</si>
  <si>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</si>
  <si>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</si>
  <si>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</si>
  <si>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</si>
  <si>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</si>
  <si>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</si>
  <si>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</si>
  <si>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</si>
  <si>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</si>
  <si>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</si>
  <si>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</si>
  <si>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</si>
  <si>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</si>
  <si>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</si>
  <si>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</si>
  <si>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</si>
  <si>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</si>
  <si>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</si>
  <si>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</si>
  <si>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</si>
  <si>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</si>
  <si>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</si>
  <si>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</si>
  <si>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</si>
  <si>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</si>
  <si>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</si>
  <si>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</si>
  <si>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</si>
  <si>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</si>
  <si>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</si>
  <si>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</si>
  <si>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</si>
  <si>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市原市</t>
  </si>
  <si>
    <t>法適用</t>
  </si>
  <si>
    <t>下水道事業</t>
  </si>
  <si>
    <t>公共下水道</t>
  </si>
  <si>
    <t>Ac1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</si>
  <si>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</si>
  <si>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</si>
  <si>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</si>
  <si>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</si>
  <si>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</si>
  <si>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</si>
  <si>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</si>
  <si>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</si>
  <si>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</si>
  <si>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</si>
  <si>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</si>
  <si>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</si>
  <si>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建設後50年を経過していない資産が大半であることから、管渠老朽化率及び管渠改善率について、類似団体平均を下回っている。
　しかしながら、管渠老朽化率は上昇傾向にあるため、ストックマネジメント計画を活用し、対応を図っていく。</t>
    <rPh sb="53" eb="55">
      <t>シタマワ</t>
    </rPh>
    <rPh sb="69" eb="71">
      <t>カンキョ</t>
    </rPh>
    <rPh sb="71" eb="74">
      <t>ロウキュウカ</t>
    </rPh>
    <rPh sb="74" eb="75">
      <t>リツ</t>
    </rPh>
    <rPh sb="76" eb="78">
      <t>ジョウショウ</t>
    </rPh>
    <rPh sb="78" eb="80">
      <t>ケイコウ</t>
    </rPh>
    <phoneticPr fontId="4"/>
  </si>
  <si>
    <t>　市原市の下水道事業について、下水道事業経営戦略の推計（令和3年度～令和12年度）では、人口減少に伴い下水道使用料収入が減少する一方で、固形燃料化施設建設事業、非常電源確保事業、未普及対策事業、浸水対策事業、耐水化事業により投資額が増加し、令和7年度には経費回収率が80%を下回る見込みである。
　ストックマネジメント計画による投資額の平準化、施設の統廃合やダウンサイジングによる維持管理費の縮減、下水道使用料の適正化等、経営基盤の強化に向けた取組を進めていく。</t>
    <phoneticPr fontId="4"/>
  </si>
  <si>
    <r>
      <t>①②について
　経常収支比率は概ね100%となっており、累積欠損も生じていないが、本市は汚水処理経費に対する使用料収入不足を繰入金で賄っているため、繰入金削減に向けた取組が必要である。
③について
　法適用後まもないため内部留保資金が蓄えられていないことに加え、未だ整備途上のため企業債償還元金が多額となっていることから、流動比率は類似団体平均を下回っている。
④について
　</t>
    </r>
    <r>
      <rPr>
        <sz val="11"/>
        <rFont val="ＭＳ ゴシック"/>
        <family val="3"/>
        <charset val="128"/>
      </rPr>
      <t>過年度に発行した企業債の償還が進み、企業債残高は減少したものの、類似団体平均を上回っている。</t>
    </r>
    <r>
      <rPr>
        <sz val="11"/>
        <color theme="1"/>
        <rFont val="ＭＳ ゴシック"/>
        <family val="3"/>
        <charset val="128"/>
      </rPr>
      <t xml:space="preserve">
⑤について
　支払利息の減少により資本費は減少したものの、汚水維持管理費が増加したため、前年度よりも数値が減少した。
⑥について
　類似団体平均を下回っているが、汚水維持管理費は増加しているため、削減に向けた取組が必要である。
⑦について
　晴天時の流入量が減少したため、前年度よりも数値が減少した。
⑧について
　類似団体平均を上回っており、良好な数値で推移している。</t>
    </r>
    <rPh sb="188" eb="191">
      <t>カネンド</t>
    </rPh>
    <rPh sb="192" eb="194">
      <t>ハッコウ</t>
    </rPh>
    <rPh sb="196" eb="198">
      <t>キギョウ</t>
    </rPh>
    <rPh sb="198" eb="199">
      <t>サイ</t>
    </rPh>
    <rPh sb="200" eb="202">
      <t>ショウカン</t>
    </rPh>
    <rPh sb="203" eb="204">
      <t>スス</t>
    </rPh>
    <rPh sb="206" eb="208">
      <t>キギョウ</t>
    </rPh>
    <rPh sb="208" eb="209">
      <t>サイ</t>
    </rPh>
    <rPh sb="209" eb="211">
      <t>ザンダカ</t>
    </rPh>
    <rPh sb="212" eb="214">
      <t>ゲンショウ</t>
    </rPh>
    <rPh sb="220" eb="224">
      <t>ルイジダンタイ</t>
    </rPh>
    <rPh sb="224" eb="226">
      <t>ヘイキン</t>
    </rPh>
    <rPh sb="227" eb="229">
      <t>ウワマワ</t>
    </rPh>
    <rPh sb="301" eb="305">
      <t>ルイジダンタイ</t>
    </rPh>
    <rPh sb="305" eb="307">
      <t>ヘイキン</t>
    </rPh>
    <rPh sb="308" eb="310">
      <t>シタマワ</t>
    </rPh>
    <rPh sb="316" eb="318">
      <t>オスイ</t>
    </rPh>
    <rPh sb="318" eb="320">
      <t>イジ</t>
    </rPh>
    <rPh sb="320" eb="323">
      <t>カンリヒ</t>
    </rPh>
    <rPh sb="324" eb="326">
      <t>ゾウカ</t>
    </rPh>
    <rPh sb="333" eb="335">
      <t>サクゲン</t>
    </rPh>
    <rPh sb="336" eb="337">
      <t>ム</t>
    </rPh>
    <rPh sb="339" eb="341">
      <t>トリクミ</t>
    </rPh>
    <rPh sb="342" eb="344">
      <t>ヒツヨウ</t>
    </rPh>
    <rPh sb="356" eb="358">
      <t>セイテン</t>
    </rPh>
    <rPh sb="358" eb="359">
      <t>ジ</t>
    </rPh>
    <rPh sb="360" eb="362">
      <t>リュウニュウ</t>
    </rPh>
    <rPh sb="362" eb="363">
      <t>リョウ</t>
    </rPh>
    <rPh sb="364" eb="366">
      <t>ゲンショウ</t>
    </rPh>
    <rPh sb="371" eb="374">
      <t>ゼンネンド</t>
    </rPh>
    <rPh sb="377" eb="379">
      <t>スウチ</t>
    </rPh>
    <rPh sb="380" eb="382">
      <t>ゲンショウ</t>
    </rPh>
    <rPh sb="393" eb="395">
      <t>ルイジ</t>
    </rPh>
    <rPh sb="395" eb="397">
      <t>ダンタイ</t>
    </rPh>
    <rPh sb="397" eb="399">
      <t>ヘイキン</t>
    </rPh>
    <rPh sb="400" eb="402">
      <t>ウワマワ</t>
    </rPh>
    <rPh sb="407" eb="409">
      <t>リョウコウ</t>
    </rPh>
    <rPh sb="410" eb="412">
      <t>スウチ</t>
    </rPh>
    <rPh sb="413" eb="415">
      <t>スイイ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</si>
</sst>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0.1</c:v>
                </c:pt>
                <c:pt idx="3" formatCode="#,##0.00;&quot;△&quot;#,##0.00">
                  <c:v>0</c:v>
                </c:pt>
                <c:pt idx="4">
                  <c:v>0.03</c:v>
                </c:pt>
              </c:numCache>
            </c:numRef>
          </c:val>
          <c:extLst>
            <c:ext xmlns:c16="http://schemas.microsoft.com/office/drawing/2014/chart" uri="{C3380CC4-5D6E-409C-BE32-E72D297353CC}">
              <c16:uniqueId val="{00000000-A120-4078-A6AB-85FE38C12C96}"/>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0.19</c:v>
                </c:pt>
                <c:pt idx="3">
                  <c:v>0.19</c:v>
                </c:pt>
                <c:pt idx="4">
                  <c:v>0.19</c:v>
                </c:pt>
              </c:numCache>
            </c:numRef>
          </c:val>
          <c:smooth val="0"/>
          <c:extLst>
            <c:ext xmlns:c16="http://schemas.microsoft.com/office/drawing/2014/chart" uri="{C3380CC4-5D6E-409C-BE32-E72D297353CC}">
              <c16:uniqueId val="{00000001-A120-4078-A6AB-85FE38C12C96}"/>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69.709999999999994</c:v>
                </c:pt>
                <c:pt idx="3">
                  <c:v>59.01</c:v>
                </c:pt>
                <c:pt idx="4">
                  <c:v>58</c:v>
                </c:pt>
              </c:numCache>
            </c:numRef>
          </c:val>
          <c:extLst>
            <c:ext xmlns:c16="http://schemas.microsoft.com/office/drawing/2014/chart" uri="{C3380CC4-5D6E-409C-BE32-E72D297353CC}">
              <c16:uniqueId val="{00000000-833B-44D5-B4F8-52B7FFA312C1}"/>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61.32</c:v>
                </c:pt>
                <c:pt idx="3">
                  <c:v>61.7</c:v>
                </c:pt>
                <c:pt idx="4">
                  <c:v>63.04</c:v>
                </c:pt>
              </c:numCache>
            </c:numRef>
          </c:val>
          <c:smooth val="0"/>
          <c:extLst>
            <c:ext xmlns:c16="http://schemas.microsoft.com/office/drawing/2014/chart" uri="{C3380CC4-5D6E-409C-BE32-E72D297353CC}">
              <c16:uniqueId val="{00000001-833B-44D5-B4F8-52B7FFA312C1}"/>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95.61</c:v>
                </c:pt>
                <c:pt idx="3">
                  <c:v>95.18</c:v>
                </c:pt>
                <c:pt idx="4">
                  <c:v>95.33</c:v>
                </c:pt>
              </c:numCache>
            </c:numRef>
          </c:val>
          <c:extLst>
            <c:ext xmlns:c16="http://schemas.microsoft.com/office/drawing/2014/chart" uri="{C3380CC4-5D6E-409C-BE32-E72D297353CC}">
              <c16:uniqueId val="{00000000-3AD8-470B-AC93-6A1F0644FE50}"/>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94.58</c:v>
                </c:pt>
                <c:pt idx="3">
                  <c:v>94.56</c:v>
                </c:pt>
                <c:pt idx="4">
                  <c:v>94.75</c:v>
                </c:pt>
              </c:numCache>
            </c:numRef>
          </c:val>
          <c:smooth val="0"/>
          <c:extLst>
            <c:ext xmlns:c16="http://schemas.microsoft.com/office/drawing/2014/chart" uri="{C3380CC4-5D6E-409C-BE32-E72D297353CC}">
              <c16:uniqueId val="{00000001-3AD8-470B-AC93-6A1F0644FE50}"/>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102.45</c:v>
                </c:pt>
                <c:pt idx="3">
                  <c:v>100.52</c:v>
                </c:pt>
                <c:pt idx="4">
                  <c:v>100.35</c:v>
                </c:pt>
              </c:numCache>
            </c:numRef>
          </c:val>
          <c:extLst>
            <c:ext xmlns:c16="http://schemas.microsoft.com/office/drawing/2014/chart" uri="{C3380CC4-5D6E-409C-BE32-E72D297353CC}">
              <c16:uniqueId val="{00000000-F43B-4330-80EF-A6A1322AFBEB}"/>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107.03</c:v>
                </c:pt>
                <c:pt idx="3">
                  <c:v>106.55</c:v>
                </c:pt>
                <c:pt idx="4">
                  <c:v>106.01</c:v>
                </c:pt>
              </c:numCache>
            </c:numRef>
          </c:val>
          <c:smooth val="0"/>
          <c:extLst>
            <c:ext xmlns:c16="http://schemas.microsoft.com/office/drawing/2014/chart" uri="{C3380CC4-5D6E-409C-BE32-E72D297353CC}">
              <c16:uniqueId val="{00000001-F43B-4330-80EF-A6A1322AFBEB}"/>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4.3</c:v>
                </c:pt>
                <c:pt idx="3">
                  <c:v>8.2100000000000009</c:v>
                </c:pt>
                <c:pt idx="4">
                  <c:v>12.16</c:v>
                </c:pt>
              </c:numCache>
            </c:numRef>
          </c:val>
          <c:extLst>
            <c:ext xmlns:c16="http://schemas.microsoft.com/office/drawing/2014/chart" uri="{C3380CC4-5D6E-409C-BE32-E72D297353CC}">
              <c16:uniqueId val="{00000000-0D00-48B9-8C70-5C08BDA7AEA0}"/>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31.01</c:v>
                </c:pt>
                <c:pt idx="3">
                  <c:v>28.87</c:v>
                </c:pt>
                <c:pt idx="4">
                  <c:v>31.34</c:v>
                </c:pt>
              </c:numCache>
            </c:numRef>
          </c:val>
          <c:smooth val="0"/>
          <c:extLst>
            <c:ext xmlns:c16="http://schemas.microsoft.com/office/drawing/2014/chart" uri="{C3380CC4-5D6E-409C-BE32-E72D297353CC}">
              <c16:uniqueId val="{00000001-0D00-48B9-8C70-5C08BDA7AEA0}"/>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3.21</c:v>
                </c:pt>
                <c:pt idx="3">
                  <c:v>3.8</c:v>
                </c:pt>
                <c:pt idx="4">
                  <c:v>6.04</c:v>
                </c:pt>
              </c:numCache>
            </c:numRef>
          </c:val>
          <c:extLst>
            <c:ext xmlns:c16="http://schemas.microsoft.com/office/drawing/2014/chart" uri="{C3380CC4-5D6E-409C-BE32-E72D297353CC}">
              <c16:uniqueId val="{00000000-957D-458B-8144-BBCC40C82D1F}"/>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4.95</c:v>
                </c:pt>
                <c:pt idx="3">
                  <c:v>5.64</c:v>
                </c:pt>
                <c:pt idx="4">
                  <c:v>6.43</c:v>
                </c:pt>
              </c:numCache>
            </c:numRef>
          </c:val>
          <c:smooth val="0"/>
          <c:extLst>
            <c:ext xmlns:c16="http://schemas.microsoft.com/office/drawing/2014/chart" uri="{C3380CC4-5D6E-409C-BE32-E72D297353CC}">
              <c16:uniqueId val="{00000001-957D-458B-8144-BBCC40C82D1F}"/>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D134-4030-96D5-B1430B1A620C}"/>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7.69</c:v>
                </c:pt>
                <c:pt idx="3">
                  <c:v>5.95</c:v>
                </c:pt>
                <c:pt idx="4">
                  <c:v>5.27</c:v>
                </c:pt>
              </c:numCache>
            </c:numRef>
          </c:val>
          <c:smooth val="0"/>
          <c:extLst>
            <c:ext xmlns:c16="http://schemas.microsoft.com/office/drawing/2014/chart" uri="{C3380CC4-5D6E-409C-BE32-E72D297353CC}">
              <c16:uniqueId val="{00000001-D134-4030-96D5-B1430B1A620C}"/>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59.91</c:v>
                </c:pt>
                <c:pt idx="3">
                  <c:v>57.65</c:v>
                </c:pt>
                <c:pt idx="4">
                  <c:v>67.7</c:v>
                </c:pt>
              </c:numCache>
            </c:numRef>
          </c:val>
          <c:extLst>
            <c:ext xmlns:c16="http://schemas.microsoft.com/office/drawing/2014/chart" uri="{C3380CC4-5D6E-409C-BE32-E72D297353CC}">
              <c16:uniqueId val="{00000000-6F71-4E3C-88C1-A852958BC1CB}"/>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73.02</c:v>
                </c:pt>
                <c:pt idx="3">
                  <c:v>72.930000000000007</c:v>
                </c:pt>
                <c:pt idx="4">
                  <c:v>80.08</c:v>
                </c:pt>
              </c:numCache>
            </c:numRef>
          </c:val>
          <c:smooth val="0"/>
          <c:extLst>
            <c:ext xmlns:c16="http://schemas.microsoft.com/office/drawing/2014/chart" uri="{C3380CC4-5D6E-409C-BE32-E72D297353CC}">
              <c16:uniqueId val="{00000001-6F71-4E3C-88C1-A852958BC1CB}"/>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694.93</c:v>
                </c:pt>
                <c:pt idx="3">
                  <c:v>696.99</c:v>
                </c:pt>
                <c:pt idx="4">
                  <c:v>692.4</c:v>
                </c:pt>
              </c:numCache>
            </c:numRef>
          </c:val>
          <c:extLst>
            <c:ext xmlns:c16="http://schemas.microsoft.com/office/drawing/2014/chart" uri="{C3380CC4-5D6E-409C-BE32-E72D297353CC}">
              <c16:uniqueId val="{00000000-A463-4BD4-8BEE-09C2198ADEB7}"/>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708.89</c:v>
                </c:pt>
                <c:pt idx="3">
                  <c:v>730.52</c:v>
                </c:pt>
                <c:pt idx="4">
                  <c:v>672.33</c:v>
                </c:pt>
              </c:numCache>
            </c:numRef>
          </c:val>
          <c:smooth val="0"/>
          <c:extLst>
            <c:ext xmlns:c16="http://schemas.microsoft.com/office/drawing/2014/chart" uri="{C3380CC4-5D6E-409C-BE32-E72D297353CC}">
              <c16:uniqueId val="{00000001-A463-4BD4-8BEE-09C2198ADEB7}"/>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96.49</c:v>
                </c:pt>
                <c:pt idx="3">
                  <c:v>94.12</c:v>
                </c:pt>
                <c:pt idx="4">
                  <c:v>92.45</c:v>
                </c:pt>
              </c:numCache>
            </c:numRef>
          </c:val>
          <c:extLst>
            <c:ext xmlns:c16="http://schemas.microsoft.com/office/drawing/2014/chart" uri="{C3380CC4-5D6E-409C-BE32-E72D297353CC}">
              <c16:uniqueId val="{00000000-B082-42D1-B3FD-F18C15366063}"/>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97.91</c:v>
                </c:pt>
                <c:pt idx="3">
                  <c:v>98.61</c:v>
                </c:pt>
                <c:pt idx="4">
                  <c:v>98.75</c:v>
                </c:pt>
              </c:numCache>
            </c:numRef>
          </c:val>
          <c:smooth val="0"/>
          <c:extLst>
            <c:ext xmlns:c16="http://schemas.microsoft.com/office/drawing/2014/chart" uri="{C3380CC4-5D6E-409C-BE32-E72D297353CC}">
              <c16:uniqueId val="{00000001-B082-42D1-B3FD-F18C15366063}"/>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129.1</c:v>
                </c:pt>
                <c:pt idx="3">
                  <c:v>129.80000000000001</c:v>
                </c:pt>
                <c:pt idx="4">
                  <c:v>132.34</c:v>
                </c:pt>
              </c:numCache>
            </c:numRef>
          </c:val>
          <c:extLst>
            <c:ext xmlns:c16="http://schemas.microsoft.com/office/drawing/2014/chart" uri="{C3380CC4-5D6E-409C-BE32-E72D297353CC}">
              <c16:uniqueId val="{00000000-4F56-4460-A1F9-859840297ED6}"/>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144.11000000000001</c:v>
                </c:pt>
                <c:pt idx="3">
                  <c:v>141.24</c:v>
                </c:pt>
                <c:pt idx="4">
                  <c:v>142.03</c:v>
                </c:pt>
              </c:numCache>
            </c:numRef>
          </c:val>
          <c:smooth val="0"/>
          <c:extLst>
            <c:ext xmlns:c16="http://schemas.microsoft.com/office/drawing/2014/chart" uri="{C3380CC4-5D6E-409C-BE32-E72D297353CC}">
              <c16:uniqueId val="{00000001-4F56-4460-A1F9-859840297ED6}"/>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heetViews>
  <sheetFormatPr defaultColWidth="2.6640625" defaultRowHeight="13.2" x14ac:dyDescent="0.2"/>
  <cols>
    <col min="1" max="1" width="2.6640625" customWidth="1"/>
    <col min="2" max="62" width="3.886718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2">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2">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8" t="str">
        <f>データ!H6</f>
        <v>千葉県　市原市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2">
      <c r="A8" s="2"/>
      <c r="B8" s="65" t="str">
        <f>データ!I6</f>
        <v>法適用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Ac1</v>
      </c>
      <c r="X8" s="65"/>
      <c r="Y8" s="65"/>
      <c r="Z8" s="65"/>
      <c r="AA8" s="65"/>
      <c r="AB8" s="65"/>
      <c r="AC8" s="65"/>
      <c r="AD8" s="66" t="str">
        <f>データ!$M$6</f>
        <v>非設置</v>
      </c>
      <c r="AE8" s="66"/>
      <c r="AF8" s="66"/>
      <c r="AG8" s="66"/>
      <c r="AH8" s="66"/>
      <c r="AI8" s="66"/>
      <c r="AJ8" s="66"/>
      <c r="AK8" s="3"/>
      <c r="AL8" s="45">
        <f>データ!S6</f>
        <v>271740</v>
      </c>
      <c r="AM8" s="45"/>
      <c r="AN8" s="45"/>
      <c r="AO8" s="45"/>
      <c r="AP8" s="45"/>
      <c r="AQ8" s="45"/>
      <c r="AR8" s="45"/>
      <c r="AS8" s="45"/>
      <c r="AT8" s="46">
        <f>データ!T6</f>
        <v>368.16</v>
      </c>
      <c r="AU8" s="46"/>
      <c r="AV8" s="46"/>
      <c r="AW8" s="46"/>
      <c r="AX8" s="46"/>
      <c r="AY8" s="46"/>
      <c r="AZ8" s="46"/>
      <c r="BA8" s="46"/>
      <c r="BB8" s="46">
        <f>データ!U6</f>
        <v>738.1</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2">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2">
      <c r="A10" s="2"/>
      <c r="B10" s="46" t="str">
        <f>データ!N6</f>
        <v>-</v>
      </c>
      <c r="C10" s="46"/>
      <c r="D10" s="46"/>
      <c r="E10" s="46"/>
      <c r="F10" s="46"/>
      <c r="G10" s="46"/>
      <c r="H10" s="46"/>
      <c r="I10" s="46">
        <f>データ!O6</f>
        <v>78.08</v>
      </c>
      <c r="J10" s="46"/>
      <c r="K10" s="46"/>
      <c r="L10" s="46"/>
      <c r="M10" s="46"/>
      <c r="N10" s="46"/>
      <c r="O10" s="46"/>
      <c r="P10" s="46">
        <f>データ!P6</f>
        <v>65.27</v>
      </c>
      <c r="Q10" s="46"/>
      <c r="R10" s="46"/>
      <c r="S10" s="46"/>
      <c r="T10" s="46"/>
      <c r="U10" s="46"/>
      <c r="V10" s="46"/>
      <c r="W10" s="46">
        <f>データ!Q6</f>
        <v>86.53</v>
      </c>
      <c r="X10" s="46"/>
      <c r="Y10" s="46"/>
      <c r="Z10" s="46"/>
      <c r="AA10" s="46"/>
      <c r="AB10" s="46"/>
      <c r="AC10" s="46"/>
      <c r="AD10" s="45">
        <f>データ!R6</f>
        <v>2140</v>
      </c>
      <c r="AE10" s="45"/>
      <c r="AF10" s="45"/>
      <c r="AG10" s="45"/>
      <c r="AH10" s="45"/>
      <c r="AI10" s="45"/>
      <c r="AJ10" s="45"/>
      <c r="AK10" s="2"/>
      <c r="AL10" s="45">
        <f>データ!V6</f>
        <v>176984</v>
      </c>
      <c r="AM10" s="45"/>
      <c r="AN10" s="45"/>
      <c r="AO10" s="45"/>
      <c r="AP10" s="45"/>
      <c r="AQ10" s="45"/>
      <c r="AR10" s="45"/>
      <c r="AS10" s="45"/>
      <c r="AT10" s="46">
        <f>データ!W6</f>
        <v>31.3</v>
      </c>
      <c r="AU10" s="46"/>
      <c r="AV10" s="46"/>
      <c r="AW10" s="46"/>
      <c r="AX10" s="46"/>
      <c r="AY10" s="46"/>
      <c r="AZ10" s="46"/>
      <c r="BA10" s="46"/>
      <c r="BB10" s="46">
        <f>データ!X6</f>
        <v>5654.44</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2">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115</v>
      </c>
      <c r="BM16" s="30"/>
      <c r="BN16" s="30"/>
      <c r="BO16" s="30"/>
      <c r="BP16" s="30"/>
      <c r="BQ16" s="30"/>
      <c r="BR16" s="30"/>
      <c r="BS16" s="30"/>
      <c r="BT16" s="30"/>
      <c r="BU16" s="30"/>
      <c r="BV16" s="30"/>
      <c r="BW16" s="30"/>
      <c r="BX16" s="30"/>
      <c r="BY16" s="30"/>
      <c r="BZ16" s="3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113</v>
      </c>
      <c r="BM47" s="30"/>
      <c r="BN47" s="30"/>
      <c r="BO47" s="30"/>
      <c r="BP47" s="30"/>
      <c r="BQ47" s="30"/>
      <c r="BR47" s="30"/>
      <c r="BS47" s="30"/>
      <c r="BT47" s="30"/>
      <c r="BU47" s="30"/>
      <c r="BV47" s="30"/>
      <c r="BW47" s="30"/>
      <c r="BX47" s="30"/>
      <c r="BY47" s="30"/>
      <c r="BZ47" s="3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2">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2">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114</v>
      </c>
      <c r="BM66" s="30"/>
      <c r="BN66" s="30"/>
      <c r="BO66" s="30"/>
      <c r="BP66" s="30"/>
      <c r="BQ66" s="30"/>
      <c r="BR66" s="30"/>
      <c r="BS66" s="30"/>
      <c r="BT66" s="30"/>
      <c r="BU66" s="30"/>
      <c r="BV66" s="30"/>
      <c r="BW66" s="30"/>
      <c r="BX66" s="30"/>
      <c r="BY66" s="30"/>
      <c r="BZ66" s="3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2">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4hEVjhszxpTBhyaB0KRQwy/pzxBDMVeACkBMxPvj2Mqdjzg2GZOwReVogwvx1bbmdndp9cFGURPsVfHG3tBSGg==" saltValue="Xd7ZqCa722AHPdQTwzZCc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2">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2021</v>
      </c>
      <c r="C6" s="19">
        <f t="shared" ref="C6:X6" si="3">C7</f>
        <v>122190</v>
      </c>
      <c r="D6" s="19">
        <f t="shared" si="3"/>
        <v>46</v>
      </c>
      <c r="E6" s="19">
        <f t="shared" si="3"/>
        <v>17</v>
      </c>
      <c r="F6" s="19">
        <f t="shared" si="3"/>
        <v>1</v>
      </c>
      <c r="G6" s="19">
        <f t="shared" si="3"/>
        <v>0</v>
      </c>
      <c r="H6" s="19" t="str">
        <f t="shared" si="3"/>
        <v>千葉県　市原市</v>
      </c>
      <c r="I6" s="19" t="str">
        <f t="shared" si="3"/>
        <v>法適用</v>
      </c>
      <c r="J6" s="19" t="str">
        <f t="shared" si="3"/>
        <v>下水道事業</v>
      </c>
      <c r="K6" s="19" t="str">
        <f t="shared" si="3"/>
        <v>公共下水道</v>
      </c>
      <c r="L6" s="19" t="str">
        <f t="shared" si="3"/>
        <v>Ac1</v>
      </c>
      <c r="M6" s="19" t="str">
        <f t="shared" si="3"/>
        <v>非設置</v>
      </c>
      <c r="N6" s="20" t="str">
        <f t="shared" si="3"/>
        <v>-</v>
      </c>
      <c r="O6" s="20">
        <f t="shared" si="3"/>
        <v>78.08</v>
      </c>
      <c r="P6" s="20">
        <f t="shared" si="3"/>
        <v>65.27</v>
      </c>
      <c r="Q6" s="20">
        <f t="shared" si="3"/>
        <v>86.53</v>
      </c>
      <c r="R6" s="20">
        <f t="shared" si="3"/>
        <v>2140</v>
      </c>
      <c r="S6" s="20">
        <f t="shared" si="3"/>
        <v>271740</v>
      </c>
      <c r="T6" s="20">
        <f t="shared" si="3"/>
        <v>368.16</v>
      </c>
      <c r="U6" s="20">
        <f t="shared" si="3"/>
        <v>738.1</v>
      </c>
      <c r="V6" s="20">
        <f t="shared" si="3"/>
        <v>176984</v>
      </c>
      <c r="W6" s="20">
        <f t="shared" si="3"/>
        <v>31.3</v>
      </c>
      <c r="X6" s="20">
        <f t="shared" si="3"/>
        <v>5654.44</v>
      </c>
      <c r="Y6" s="21" t="str">
        <f>IF(Y7="",NA(),Y7)</f>
        <v>-</v>
      </c>
      <c r="Z6" s="21" t="str">
        <f t="shared" ref="Z6:AH6" si="4">IF(Z7="",NA(),Z7)</f>
        <v>-</v>
      </c>
      <c r="AA6" s="21">
        <f t="shared" si="4"/>
        <v>102.45</v>
      </c>
      <c r="AB6" s="21">
        <f t="shared" si="4"/>
        <v>100.52</v>
      </c>
      <c r="AC6" s="21">
        <f t="shared" si="4"/>
        <v>100.35</v>
      </c>
      <c r="AD6" s="21" t="str">
        <f t="shared" si="4"/>
        <v>-</v>
      </c>
      <c r="AE6" s="21" t="str">
        <f t="shared" si="4"/>
        <v>-</v>
      </c>
      <c r="AF6" s="21">
        <f t="shared" si="4"/>
        <v>107.03</v>
      </c>
      <c r="AG6" s="21">
        <f t="shared" si="4"/>
        <v>106.55</v>
      </c>
      <c r="AH6" s="21">
        <f t="shared" si="4"/>
        <v>106.01</v>
      </c>
      <c r="AI6" s="20" t="str">
        <f>IF(AI7="","",IF(AI7="-","【-】","【"&amp;SUBSTITUTE(TEXT(AI7,"#,##0.00"),"-","△")&amp;"】"))</f>
        <v>【107.02】</v>
      </c>
      <c r="AJ6" s="21" t="str">
        <f>IF(AJ7="",NA(),AJ7)</f>
        <v>-</v>
      </c>
      <c r="AK6" s="21" t="str">
        <f t="shared" ref="AK6:AS6" si="5">IF(AK7="",NA(),AK7)</f>
        <v>-</v>
      </c>
      <c r="AL6" s="20">
        <f t="shared" si="5"/>
        <v>0</v>
      </c>
      <c r="AM6" s="20">
        <f t="shared" si="5"/>
        <v>0</v>
      </c>
      <c r="AN6" s="20">
        <f t="shared" si="5"/>
        <v>0</v>
      </c>
      <c r="AO6" s="21" t="str">
        <f t="shared" si="5"/>
        <v>-</v>
      </c>
      <c r="AP6" s="21" t="str">
        <f t="shared" si="5"/>
        <v>-</v>
      </c>
      <c r="AQ6" s="21">
        <f t="shared" si="5"/>
        <v>7.69</v>
      </c>
      <c r="AR6" s="21">
        <f t="shared" si="5"/>
        <v>5.95</v>
      </c>
      <c r="AS6" s="21">
        <f t="shared" si="5"/>
        <v>5.27</v>
      </c>
      <c r="AT6" s="20" t="str">
        <f>IF(AT7="","",IF(AT7="-","【-】","【"&amp;SUBSTITUTE(TEXT(AT7,"#,##0.00"),"-","△")&amp;"】"))</f>
        <v>【3.09】</v>
      </c>
      <c r="AU6" s="21" t="str">
        <f>IF(AU7="",NA(),AU7)</f>
        <v>-</v>
      </c>
      <c r="AV6" s="21" t="str">
        <f t="shared" ref="AV6:BD6" si="6">IF(AV7="",NA(),AV7)</f>
        <v>-</v>
      </c>
      <c r="AW6" s="21">
        <f t="shared" si="6"/>
        <v>59.91</v>
      </c>
      <c r="AX6" s="21">
        <f t="shared" si="6"/>
        <v>57.65</v>
      </c>
      <c r="AY6" s="21">
        <f t="shared" si="6"/>
        <v>67.7</v>
      </c>
      <c r="AZ6" s="21" t="str">
        <f t="shared" si="6"/>
        <v>-</v>
      </c>
      <c r="BA6" s="21" t="str">
        <f t="shared" si="6"/>
        <v>-</v>
      </c>
      <c r="BB6" s="21">
        <f t="shared" si="6"/>
        <v>73.02</v>
      </c>
      <c r="BC6" s="21">
        <f t="shared" si="6"/>
        <v>72.930000000000007</v>
      </c>
      <c r="BD6" s="21">
        <f t="shared" si="6"/>
        <v>80.08</v>
      </c>
      <c r="BE6" s="20" t="str">
        <f>IF(BE7="","",IF(BE7="-","【-】","【"&amp;SUBSTITUTE(TEXT(BE7,"#,##0.00"),"-","△")&amp;"】"))</f>
        <v>【71.39】</v>
      </c>
      <c r="BF6" s="21" t="str">
        <f>IF(BF7="",NA(),BF7)</f>
        <v>-</v>
      </c>
      <c r="BG6" s="21" t="str">
        <f t="shared" ref="BG6:BO6" si="7">IF(BG7="",NA(),BG7)</f>
        <v>-</v>
      </c>
      <c r="BH6" s="21">
        <f t="shared" si="7"/>
        <v>694.93</v>
      </c>
      <c r="BI6" s="21">
        <f t="shared" si="7"/>
        <v>696.99</v>
      </c>
      <c r="BJ6" s="21">
        <f t="shared" si="7"/>
        <v>692.4</v>
      </c>
      <c r="BK6" s="21" t="str">
        <f t="shared" si="7"/>
        <v>-</v>
      </c>
      <c r="BL6" s="21" t="str">
        <f t="shared" si="7"/>
        <v>-</v>
      </c>
      <c r="BM6" s="21">
        <f t="shared" si="7"/>
        <v>708.89</v>
      </c>
      <c r="BN6" s="21">
        <f t="shared" si="7"/>
        <v>730.52</v>
      </c>
      <c r="BO6" s="21">
        <f t="shared" si="7"/>
        <v>672.33</v>
      </c>
      <c r="BP6" s="20" t="str">
        <f>IF(BP7="","",IF(BP7="-","【-】","【"&amp;SUBSTITUTE(TEXT(BP7,"#,##0.00"),"-","△")&amp;"】"))</f>
        <v>【669.11】</v>
      </c>
      <c r="BQ6" s="21" t="str">
        <f>IF(BQ7="",NA(),BQ7)</f>
        <v>-</v>
      </c>
      <c r="BR6" s="21" t="str">
        <f t="shared" ref="BR6:BZ6" si="8">IF(BR7="",NA(),BR7)</f>
        <v>-</v>
      </c>
      <c r="BS6" s="21">
        <f t="shared" si="8"/>
        <v>96.49</v>
      </c>
      <c r="BT6" s="21">
        <f t="shared" si="8"/>
        <v>94.12</v>
      </c>
      <c r="BU6" s="21">
        <f t="shared" si="8"/>
        <v>92.45</v>
      </c>
      <c r="BV6" s="21" t="str">
        <f t="shared" si="8"/>
        <v>-</v>
      </c>
      <c r="BW6" s="21" t="str">
        <f t="shared" si="8"/>
        <v>-</v>
      </c>
      <c r="BX6" s="21">
        <f t="shared" si="8"/>
        <v>97.91</v>
      </c>
      <c r="BY6" s="21">
        <f t="shared" si="8"/>
        <v>98.61</v>
      </c>
      <c r="BZ6" s="21">
        <f t="shared" si="8"/>
        <v>98.75</v>
      </c>
      <c r="CA6" s="20" t="str">
        <f>IF(CA7="","",IF(CA7="-","【-】","【"&amp;SUBSTITUTE(TEXT(CA7,"#,##0.00"),"-","△")&amp;"】"))</f>
        <v>【99.73】</v>
      </c>
      <c r="CB6" s="21" t="str">
        <f>IF(CB7="",NA(),CB7)</f>
        <v>-</v>
      </c>
      <c r="CC6" s="21" t="str">
        <f t="shared" ref="CC6:CK6" si="9">IF(CC7="",NA(),CC7)</f>
        <v>-</v>
      </c>
      <c r="CD6" s="21">
        <f t="shared" si="9"/>
        <v>129.1</v>
      </c>
      <c r="CE6" s="21">
        <f t="shared" si="9"/>
        <v>129.80000000000001</v>
      </c>
      <c r="CF6" s="21">
        <f t="shared" si="9"/>
        <v>132.34</v>
      </c>
      <c r="CG6" s="21" t="str">
        <f t="shared" si="9"/>
        <v>-</v>
      </c>
      <c r="CH6" s="21" t="str">
        <f t="shared" si="9"/>
        <v>-</v>
      </c>
      <c r="CI6" s="21">
        <f t="shared" si="9"/>
        <v>144.11000000000001</v>
      </c>
      <c r="CJ6" s="21">
        <f t="shared" si="9"/>
        <v>141.24</v>
      </c>
      <c r="CK6" s="21">
        <f t="shared" si="9"/>
        <v>142.03</v>
      </c>
      <c r="CL6" s="20" t="str">
        <f>IF(CL7="","",IF(CL7="-","【-】","【"&amp;SUBSTITUTE(TEXT(CL7,"#,##0.00"),"-","△")&amp;"】"))</f>
        <v>【134.98】</v>
      </c>
      <c r="CM6" s="21" t="str">
        <f>IF(CM7="",NA(),CM7)</f>
        <v>-</v>
      </c>
      <c r="CN6" s="21" t="str">
        <f t="shared" ref="CN6:CV6" si="10">IF(CN7="",NA(),CN7)</f>
        <v>-</v>
      </c>
      <c r="CO6" s="21">
        <f t="shared" si="10"/>
        <v>69.709999999999994</v>
      </c>
      <c r="CP6" s="21">
        <f t="shared" si="10"/>
        <v>59.01</v>
      </c>
      <c r="CQ6" s="21">
        <f t="shared" si="10"/>
        <v>58</v>
      </c>
      <c r="CR6" s="21" t="str">
        <f t="shared" si="10"/>
        <v>-</v>
      </c>
      <c r="CS6" s="21" t="str">
        <f t="shared" si="10"/>
        <v>-</v>
      </c>
      <c r="CT6" s="21">
        <f t="shared" si="10"/>
        <v>61.32</v>
      </c>
      <c r="CU6" s="21">
        <f t="shared" si="10"/>
        <v>61.7</v>
      </c>
      <c r="CV6" s="21">
        <f t="shared" si="10"/>
        <v>63.04</v>
      </c>
      <c r="CW6" s="20" t="str">
        <f>IF(CW7="","",IF(CW7="-","【-】","【"&amp;SUBSTITUTE(TEXT(CW7,"#,##0.00"),"-","△")&amp;"】"))</f>
        <v>【59.99】</v>
      </c>
      <c r="CX6" s="21" t="str">
        <f>IF(CX7="",NA(),CX7)</f>
        <v>-</v>
      </c>
      <c r="CY6" s="21" t="str">
        <f t="shared" ref="CY6:DG6" si="11">IF(CY7="",NA(),CY7)</f>
        <v>-</v>
      </c>
      <c r="CZ6" s="21">
        <f t="shared" si="11"/>
        <v>95.61</v>
      </c>
      <c r="DA6" s="21">
        <f t="shared" si="11"/>
        <v>95.18</v>
      </c>
      <c r="DB6" s="21">
        <f t="shared" si="11"/>
        <v>95.33</v>
      </c>
      <c r="DC6" s="21" t="str">
        <f t="shared" si="11"/>
        <v>-</v>
      </c>
      <c r="DD6" s="21" t="str">
        <f t="shared" si="11"/>
        <v>-</v>
      </c>
      <c r="DE6" s="21">
        <f t="shared" si="11"/>
        <v>94.58</v>
      </c>
      <c r="DF6" s="21">
        <f t="shared" si="11"/>
        <v>94.56</v>
      </c>
      <c r="DG6" s="21">
        <f t="shared" si="11"/>
        <v>94.75</v>
      </c>
      <c r="DH6" s="20" t="str">
        <f>IF(DH7="","",IF(DH7="-","【-】","【"&amp;SUBSTITUTE(TEXT(DH7,"#,##0.00"),"-","△")&amp;"】"))</f>
        <v>【95.72】</v>
      </c>
      <c r="DI6" s="21" t="str">
        <f>IF(DI7="",NA(),DI7)</f>
        <v>-</v>
      </c>
      <c r="DJ6" s="21" t="str">
        <f t="shared" ref="DJ6:DR6" si="12">IF(DJ7="",NA(),DJ7)</f>
        <v>-</v>
      </c>
      <c r="DK6" s="21">
        <f t="shared" si="12"/>
        <v>4.3</v>
      </c>
      <c r="DL6" s="21">
        <f t="shared" si="12"/>
        <v>8.2100000000000009</v>
      </c>
      <c r="DM6" s="21">
        <f t="shared" si="12"/>
        <v>12.16</v>
      </c>
      <c r="DN6" s="21" t="str">
        <f t="shared" si="12"/>
        <v>-</v>
      </c>
      <c r="DO6" s="21" t="str">
        <f t="shared" si="12"/>
        <v>-</v>
      </c>
      <c r="DP6" s="21">
        <f t="shared" si="12"/>
        <v>31.01</v>
      </c>
      <c r="DQ6" s="21">
        <f t="shared" si="12"/>
        <v>28.87</v>
      </c>
      <c r="DR6" s="21">
        <f t="shared" si="12"/>
        <v>31.34</v>
      </c>
      <c r="DS6" s="20" t="str">
        <f>IF(DS7="","",IF(DS7="-","【-】","【"&amp;SUBSTITUTE(TEXT(DS7,"#,##0.00"),"-","△")&amp;"】"))</f>
        <v>【38.17】</v>
      </c>
      <c r="DT6" s="21" t="str">
        <f>IF(DT7="",NA(),DT7)</f>
        <v>-</v>
      </c>
      <c r="DU6" s="21" t="str">
        <f t="shared" ref="DU6:EC6" si="13">IF(DU7="",NA(),DU7)</f>
        <v>-</v>
      </c>
      <c r="DV6" s="21">
        <f t="shared" si="13"/>
        <v>3.21</v>
      </c>
      <c r="DW6" s="21">
        <f t="shared" si="13"/>
        <v>3.8</v>
      </c>
      <c r="DX6" s="21">
        <f t="shared" si="13"/>
        <v>6.04</v>
      </c>
      <c r="DY6" s="21" t="str">
        <f t="shared" si="13"/>
        <v>-</v>
      </c>
      <c r="DZ6" s="21" t="str">
        <f t="shared" si="13"/>
        <v>-</v>
      </c>
      <c r="EA6" s="21">
        <f t="shared" si="13"/>
        <v>4.95</v>
      </c>
      <c r="EB6" s="21">
        <f t="shared" si="13"/>
        <v>5.64</v>
      </c>
      <c r="EC6" s="21">
        <f t="shared" si="13"/>
        <v>6.43</v>
      </c>
      <c r="ED6" s="20" t="str">
        <f>IF(ED7="","",IF(ED7="-","【-】","【"&amp;SUBSTITUTE(TEXT(ED7,"#,##0.00"),"-","△")&amp;"】"))</f>
        <v>【6.54】</v>
      </c>
      <c r="EE6" s="21" t="str">
        <f>IF(EE7="",NA(),EE7)</f>
        <v>-</v>
      </c>
      <c r="EF6" s="21" t="str">
        <f t="shared" ref="EF6:EN6" si="14">IF(EF7="",NA(),EF7)</f>
        <v>-</v>
      </c>
      <c r="EG6" s="21">
        <f t="shared" si="14"/>
        <v>0.1</v>
      </c>
      <c r="EH6" s="20">
        <f t="shared" si="14"/>
        <v>0</v>
      </c>
      <c r="EI6" s="21">
        <f t="shared" si="14"/>
        <v>0.03</v>
      </c>
      <c r="EJ6" s="21" t="str">
        <f t="shared" si="14"/>
        <v>-</v>
      </c>
      <c r="EK6" s="21" t="str">
        <f t="shared" si="14"/>
        <v>-</v>
      </c>
      <c r="EL6" s="21">
        <f t="shared" si="14"/>
        <v>0.19</v>
      </c>
      <c r="EM6" s="21">
        <f t="shared" si="14"/>
        <v>0.19</v>
      </c>
      <c r="EN6" s="21">
        <f t="shared" si="14"/>
        <v>0.19</v>
      </c>
      <c r="EO6" s="20" t="str">
        <f>IF(EO7="","",IF(EO7="-","【-】","【"&amp;SUBSTITUTE(TEXT(EO7,"#,##0.00"),"-","△")&amp;"】"))</f>
        <v>【0.24】</v>
      </c>
    </row>
    <row r="7" spans="1:148" s="22" customFormat="1" x14ac:dyDescent="0.2">
      <c r="A7" s="14"/>
      <c r="B7" s="23">
        <v>2021</v>
      </c>
      <c r="C7" s="23">
        <v>122190</v>
      </c>
      <c r="D7" s="23">
        <v>46</v>
      </c>
      <c r="E7" s="23">
        <v>17</v>
      </c>
      <c r="F7" s="23">
        <v>1</v>
      </c>
      <c r="G7" s="23">
        <v>0</v>
      </c>
      <c r="H7" s="23" t="s">
        <v>96</v>
      </c>
      <c r="I7" s="23" t="s">
        <v>97</v>
      </c>
      <c r="J7" s="23" t="s">
        <v>98</v>
      </c>
      <c r="K7" s="23" t="s">
        <v>99</v>
      </c>
      <c r="L7" s="23" t="s">
        <v>100</v>
      </c>
      <c r="M7" s="23" t="s">
        <v>101</v>
      </c>
      <c r="N7" s="24" t="s">
        <v>102</v>
      </c>
      <c r="O7" s="24">
        <v>78.08</v>
      </c>
      <c r="P7" s="24">
        <v>65.27</v>
      </c>
      <c r="Q7" s="24">
        <v>86.53</v>
      </c>
      <c r="R7" s="24">
        <v>2140</v>
      </c>
      <c r="S7" s="24">
        <v>271740</v>
      </c>
      <c r="T7" s="24">
        <v>368.16</v>
      </c>
      <c r="U7" s="24">
        <v>738.1</v>
      </c>
      <c r="V7" s="24">
        <v>176984</v>
      </c>
      <c r="W7" s="24">
        <v>31.3</v>
      </c>
      <c r="X7" s="24">
        <v>5654.44</v>
      </c>
      <c r="Y7" s="24" t="s">
        <v>102</v>
      </c>
      <c r="Z7" s="24" t="s">
        <v>102</v>
      </c>
      <c r="AA7" s="24">
        <v>102.45</v>
      </c>
      <c r="AB7" s="24">
        <v>100.52</v>
      </c>
      <c r="AC7" s="24">
        <v>100.35</v>
      </c>
      <c r="AD7" s="24" t="s">
        <v>102</v>
      </c>
      <c r="AE7" s="24" t="s">
        <v>102</v>
      </c>
      <c r="AF7" s="24">
        <v>107.03</v>
      </c>
      <c r="AG7" s="24">
        <v>106.55</v>
      </c>
      <c r="AH7" s="24">
        <v>106.01</v>
      </c>
      <c r="AI7" s="24">
        <v>107.02</v>
      </c>
      <c r="AJ7" s="24" t="s">
        <v>102</v>
      </c>
      <c r="AK7" s="24" t="s">
        <v>102</v>
      </c>
      <c r="AL7" s="24">
        <v>0</v>
      </c>
      <c r="AM7" s="24">
        <v>0</v>
      </c>
      <c r="AN7" s="24">
        <v>0</v>
      </c>
      <c r="AO7" s="24" t="s">
        <v>102</v>
      </c>
      <c r="AP7" s="24" t="s">
        <v>102</v>
      </c>
      <c r="AQ7" s="24">
        <v>7.69</v>
      </c>
      <c r="AR7" s="24">
        <v>5.95</v>
      </c>
      <c r="AS7" s="24">
        <v>5.27</v>
      </c>
      <c r="AT7" s="24">
        <v>3.09</v>
      </c>
      <c r="AU7" s="24" t="s">
        <v>102</v>
      </c>
      <c r="AV7" s="24" t="s">
        <v>102</v>
      </c>
      <c r="AW7" s="24">
        <v>59.91</v>
      </c>
      <c r="AX7" s="24">
        <v>57.65</v>
      </c>
      <c r="AY7" s="24">
        <v>67.7</v>
      </c>
      <c r="AZ7" s="24" t="s">
        <v>102</v>
      </c>
      <c r="BA7" s="24" t="s">
        <v>102</v>
      </c>
      <c r="BB7" s="24">
        <v>73.02</v>
      </c>
      <c r="BC7" s="24">
        <v>72.930000000000007</v>
      </c>
      <c r="BD7" s="24">
        <v>80.08</v>
      </c>
      <c r="BE7" s="24">
        <v>71.39</v>
      </c>
      <c r="BF7" s="24" t="s">
        <v>102</v>
      </c>
      <c r="BG7" s="24" t="s">
        <v>102</v>
      </c>
      <c r="BH7" s="24">
        <v>694.93</v>
      </c>
      <c r="BI7" s="24">
        <v>696.99</v>
      </c>
      <c r="BJ7" s="24">
        <v>692.4</v>
      </c>
      <c r="BK7" s="24" t="s">
        <v>102</v>
      </c>
      <c r="BL7" s="24" t="s">
        <v>102</v>
      </c>
      <c r="BM7" s="24">
        <v>708.89</v>
      </c>
      <c r="BN7" s="24">
        <v>730.52</v>
      </c>
      <c r="BO7" s="24">
        <v>672.33</v>
      </c>
      <c r="BP7" s="24">
        <v>669.11</v>
      </c>
      <c r="BQ7" s="24" t="s">
        <v>102</v>
      </c>
      <c r="BR7" s="24" t="s">
        <v>102</v>
      </c>
      <c r="BS7" s="24">
        <v>96.49</v>
      </c>
      <c r="BT7" s="24">
        <v>94.12</v>
      </c>
      <c r="BU7" s="24">
        <v>92.45</v>
      </c>
      <c r="BV7" s="24" t="s">
        <v>102</v>
      </c>
      <c r="BW7" s="24" t="s">
        <v>102</v>
      </c>
      <c r="BX7" s="24">
        <v>97.91</v>
      </c>
      <c r="BY7" s="24">
        <v>98.61</v>
      </c>
      <c r="BZ7" s="24">
        <v>98.75</v>
      </c>
      <c r="CA7" s="24">
        <v>99.73</v>
      </c>
      <c r="CB7" s="24" t="s">
        <v>102</v>
      </c>
      <c r="CC7" s="24" t="s">
        <v>102</v>
      </c>
      <c r="CD7" s="24">
        <v>129.1</v>
      </c>
      <c r="CE7" s="24">
        <v>129.80000000000001</v>
      </c>
      <c r="CF7" s="24">
        <v>132.34</v>
      </c>
      <c r="CG7" s="24" t="s">
        <v>102</v>
      </c>
      <c r="CH7" s="24" t="s">
        <v>102</v>
      </c>
      <c r="CI7" s="24">
        <v>144.11000000000001</v>
      </c>
      <c r="CJ7" s="24">
        <v>141.24</v>
      </c>
      <c r="CK7" s="24">
        <v>142.03</v>
      </c>
      <c r="CL7" s="24">
        <v>134.97999999999999</v>
      </c>
      <c r="CM7" s="24" t="s">
        <v>102</v>
      </c>
      <c r="CN7" s="24" t="s">
        <v>102</v>
      </c>
      <c r="CO7" s="24">
        <v>69.709999999999994</v>
      </c>
      <c r="CP7" s="24">
        <v>59.01</v>
      </c>
      <c r="CQ7" s="24">
        <v>58</v>
      </c>
      <c r="CR7" s="24" t="s">
        <v>102</v>
      </c>
      <c r="CS7" s="24" t="s">
        <v>102</v>
      </c>
      <c r="CT7" s="24">
        <v>61.32</v>
      </c>
      <c r="CU7" s="24">
        <v>61.7</v>
      </c>
      <c r="CV7" s="24">
        <v>63.04</v>
      </c>
      <c r="CW7" s="24">
        <v>59.99</v>
      </c>
      <c r="CX7" s="24" t="s">
        <v>102</v>
      </c>
      <c r="CY7" s="24" t="s">
        <v>102</v>
      </c>
      <c r="CZ7" s="24">
        <v>95.61</v>
      </c>
      <c r="DA7" s="24">
        <v>95.18</v>
      </c>
      <c r="DB7" s="24">
        <v>95.33</v>
      </c>
      <c r="DC7" s="24" t="s">
        <v>102</v>
      </c>
      <c r="DD7" s="24" t="s">
        <v>102</v>
      </c>
      <c r="DE7" s="24">
        <v>94.58</v>
      </c>
      <c r="DF7" s="24">
        <v>94.56</v>
      </c>
      <c r="DG7" s="24">
        <v>94.75</v>
      </c>
      <c r="DH7" s="24">
        <v>95.72</v>
      </c>
      <c r="DI7" s="24" t="s">
        <v>102</v>
      </c>
      <c r="DJ7" s="24" t="s">
        <v>102</v>
      </c>
      <c r="DK7" s="24">
        <v>4.3</v>
      </c>
      <c r="DL7" s="24">
        <v>8.2100000000000009</v>
      </c>
      <c r="DM7" s="24">
        <v>12.16</v>
      </c>
      <c r="DN7" s="24" t="s">
        <v>102</v>
      </c>
      <c r="DO7" s="24" t="s">
        <v>102</v>
      </c>
      <c r="DP7" s="24">
        <v>31.01</v>
      </c>
      <c r="DQ7" s="24">
        <v>28.87</v>
      </c>
      <c r="DR7" s="24">
        <v>31.34</v>
      </c>
      <c r="DS7" s="24">
        <v>38.17</v>
      </c>
      <c r="DT7" s="24" t="s">
        <v>102</v>
      </c>
      <c r="DU7" s="24" t="s">
        <v>102</v>
      </c>
      <c r="DV7" s="24">
        <v>3.21</v>
      </c>
      <c r="DW7" s="24">
        <v>3.8</v>
      </c>
      <c r="DX7" s="24">
        <v>6.04</v>
      </c>
      <c r="DY7" s="24" t="s">
        <v>102</v>
      </c>
      <c r="DZ7" s="24" t="s">
        <v>102</v>
      </c>
      <c r="EA7" s="24">
        <v>4.95</v>
      </c>
      <c r="EB7" s="24">
        <v>5.64</v>
      </c>
      <c r="EC7" s="24">
        <v>6.43</v>
      </c>
      <c r="ED7" s="24">
        <v>6.54</v>
      </c>
      <c r="EE7" s="24" t="s">
        <v>102</v>
      </c>
      <c r="EF7" s="24" t="s">
        <v>102</v>
      </c>
      <c r="EG7" s="24">
        <v>0.1</v>
      </c>
      <c r="EH7" s="24">
        <v>0</v>
      </c>
      <c r="EI7" s="24">
        <v>0.03</v>
      </c>
      <c r="EJ7" s="24" t="s">
        <v>102</v>
      </c>
      <c r="EK7" s="24" t="s">
        <v>102</v>
      </c>
      <c r="EL7" s="24">
        <v>0.19</v>
      </c>
      <c r="EM7" s="24">
        <v>0.19</v>
      </c>
      <c r="EN7" s="24">
        <v>0.19</v>
      </c>
      <c r="EO7" s="24">
        <v>0.24</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2">
      <c r="B11">
        <v>4</v>
      </c>
      <c r="C11">
        <v>3</v>
      </c>
      <c r="D11">
        <v>2</v>
      </c>
      <c r="E11">
        <v>1</v>
      </c>
      <c r="F11">
        <v>0</v>
      </c>
      <c r="G11" t="s">
        <v>108</v>
      </c>
    </row>
    <row r="12" spans="1:148" x14ac:dyDescent="0.2">
      <c r="B12">
        <v>1</v>
      </c>
      <c r="C12">
        <v>1</v>
      </c>
      <c r="D12">
        <v>1</v>
      </c>
      <c r="E12">
        <v>2</v>
      </c>
      <c r="F12">
        <v>3</v>
      </c>
      <c r="G12" t="s">
        <v>109</v>
      </c>
    </row>
    <row r="13" spans="1:148" x14ac:dyDescent="0.2">
      <c r="B13" t="s">
        <v>110</v>
      </c>
      <c r="C13" t="s">
        <v>110</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中村 碧</cp:lastModifiedBy>
  <cp:lastPrinted>2023-02-01T04:25:44Z</cp:lastPrinted>
  <dcterms:created xsi:type="dcterms:W3CDTF">2023-01-12T23:28:51Z</dcterms:created>
  <dcterms:modified xsi:type="dcterms:W3CDTF">2023-02-01T04:25:46Z</dcterms:modified>
  <cp:category/>
</cp:coreProperties>
</file>