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2E8748DD-E319-449F-880E-25C882D9E800}" xr6:coauthVersionLast="47" xr6:coauthVersionMax="47" xr10:uidLastSave="{00000000-0000-0000-0000-000000000000}"/>
  <workbookProtection workbookAlgorithmName="SHA-512" workbookHashValue="v3m62p0ppb4TRvpoMHzO305PIn2qqjtx/KTJggne2dYbjmXowAx+f2M433MtOYoqa9t1+ZnHsmcVwS4mmYtxMQ==" workbookSaltValue="9ZBeVIwml/7PqBPvZYFNLg=="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AT8" i="4"/>
  <c r="AL8" i="4"/>
  <c r="AD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<sst xmlns="http://schemas.openxmlformats.org/spreadsheetml/2006/main" count="228" uniqueCount="114">
  <si>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</si>
  <si>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</si>
  <si>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</si>
  <si>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</si>
  <si>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</si>
  <si>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</si>
  <si>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</si>
  <si>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</si>
  <si>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</si>
  <si>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</si>
  <si>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</si>
  <si>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</si>
  <si>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</si>
  <si>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</si>
  <si>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</si>
  <si>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</si>
  <si>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</si>
  <si>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</si>
  <si>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</si>
  <si>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</si>
  <si>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</si>
  <si>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</si>
  <si>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</si>
  <si>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</si>
  <si>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</si>
  <si>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</si>
  <si>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</si>
  <si>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</si>
  <si>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</si>
  <si>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</si>
  <si>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</si>
  <si>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</si>
  <si>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</si>
  <si>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</si>
  <si>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</si>
  <si>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</si>
  <si>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</si>
  <si>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</si>
  <si>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</si>
  <si>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</si>
  <si>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</si>
  <si>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</si>
  <si>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</si>
  <si>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</si>
  <si>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</si>
  <si>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</si>
  <si>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</si>
  <si>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</si>
  <si>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</si>
  <si>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</si>
  <si>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</si>
  <si>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</si>
  <si>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</si>
  <si>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</si>
  <si>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</si>
  <si>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</si>
  <si>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</si>
  <si>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</si>
  <si>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</si>
  <si>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</si>
  <si>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</si>
  <si>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</si>
  <si>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</si>
  <si>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</si>
  <si>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</si>
  <si>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</si>
  <si>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</si>
  <si>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</si>
  <si>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</si>
  <si>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</si>
  <si>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</si>
  <si>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</si>
  <si>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</si>
  <si>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</si>
  <si>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</si>
  <si>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</si>
  <si>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</si>
  <si>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</si>
  <si>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</si>
  <si>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</si>
  <si>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</si>
  <si>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</si>
  <si>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</si>
  <si>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</si>
  <si>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</si>
  <si>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</si>
  <si>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</si>
  <si>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</si>
  <si>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</si>
  <si>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</si>
  <si>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</si>
  <si>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</si>
  <si>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</si>
  <si>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</si>
  <si>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</si>
  <si>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</si>
  <si>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</si>
  <si>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</si>
  <si>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</si>
  <si>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</si>
  <si>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</si>
  <si>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</si>
  <si>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</si>
  <si>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</si>
  <si>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</si>
  <si>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</si>
  <si>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</si>
  <si>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</si>
  <si>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</si>
  <si>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</si>
  <si>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</si>
  <si>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①は、類似団体平均値並みであるが、上昇傾向にある。緊急性や施設の重要度を考慮し、費用の平準化を図りながら、計画的な更新が必要である。
②は、水道事業創設時期に布設した管路が一斉に更新時期を迎えているのに対し、布設替のための更新投資費用の捻出がままならず、更新スピードが老朽化に追いついていないことを示している。
③が平均を上回った原因は、有収率の状況を鑑み、重点事業として管路の布設替を行ったためである。</t>
    <phoneticPr fontId="4"/>
  </si>
  <si>
    <t>「人口の貼り付きが少ない内陸・中山間集落を主な区域とし採算性に乏しいこと」「政策判断として同じ行政区域に併存する県営水道と料金格差が生じないよう対処していること」「給水原価が示すように過去の設備投資に伴う減価償却費等の負担が非常に重いこと」など、各々の指標が示すように構造的な経営課題がある。ひいては、非常に低いレベルの有収率が示すように、漏水の発生等、老朽化の進行にも十分に対処ができていないことも窺える。
人口減少社会に突入しこのような傾向は本市が受け持つ区域の地域性から他団体よりも一層顕著になることが想定されることから、「市原市水道事業ビジョン」に掲げる重点的取組を推進し、経営基盤の強化を図っていかなければならない。</t>
    <rPh sb="266" eb="273">
      <t>イチハラシスイドウジギョウ</t>
    </rPh>
    <rPh sb="279" eb="280">
      <t>カカ</t>
    </rPh>
    <rPh sb="282" eb="285">
      <t>ジュウテンテキ</t>
    </rPh>
    <rPh sb="285" eb="286">
      <t>ト</t>
    </rPh>
    <rPh sb="286" eb="287">
      <t>ク</t>
    </rPh>
    <rPh sb="288" eb="290">
      <t>スイシン</t>
    </rPh>
    <rPh sb="292" eb="294">
      <t>ケイエイ</t>
    </rPh>
    <rPh sb="294" eb="296">
      <t>キバン</t>
    </rPh>
    <rPh sb="297" eb="299">
      <t>キョウカ</t>
    </rPh>
    <rPh sb="300" eb="301">
      <t>ハカ</t>
    </rPh>
    <phoneticPr fontId="4"/>
  </si>
  <si>
    <t>⑤が低い原因は、同じ行政区域内に併存する千葉県企業局と同一料金体系に設定しているためである。このため、①は、一般会計繰入金をもって、収支均衡が図られるよう調整している。
③、④、⑥は、有収水量密度が極端に低い低密度分散型の給水区域を担いつつ、過去に建設した高度浄水処理施設の設備投資負担が重く圧し掛かっていることから、他団体と大きく乖離した値となっている。
⑦は、過疎化の進行に伴い、施設能力に余力が生じており、今後の一層の人口減少に伴う水需要の減少に合わせて再構築計画に基づく施設の統廃合や施設規模の見直しを進めていく必要がある。
⑧は、老朽管が多く存在していることによる漏水が原因と見られ、計画的に老朽管の更新を進めていく必要がある。</t>
    <rPh sb="34" eb="36">
      <t>セッテイ</t>
    </rPh>
    <rPh sb="233" eb="236">
      <t>サイコウチク</t>
    </rPh>
    <rPh sb="236" eb="238">
      <t>ケイカク</t>
    </rPh>
    <rPh sb="239" eb="240">
      <t>モト</t>
    </rPh>
    <rPh sb="242" eb="244">
      <t>シセツ</t>
    </rPh>
    <rPh sb="245" eb="248">
      <t>トウハイゴウ</t>
    </rPh>
    <rPh sb="249" eb="251">
      <t>シセツ</t>
    </rPh>
    <rPh sb="251" eb="253">
      <t>キボ</t>
    </rPh>
    <rPh sb="254" eb="256">
      <t>ミナオ</t>
    </rPh>
    <rPh sb="258" eb="259">
      <t>スス</t>
    </rPh>
    <rPh sb="263" eb="265">
      <t>ヒツヨウ</t>
    </rPh>
    <rPh sb="274" eb="276">
      <t>ロウキュウ</t>
    </rPh>
    <rPh sb="301" eb="304">
      <t>ケイカクテキ</t>
    </rPh>
    <rPh sb="305" eb="307">
      <t>ロウキュウ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</si>
</sst>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0.86</c:v>
                </c:pt>
                <c:pt idx="2">
                  <c:v>0.87</c:v>
                </c:pt>
                <c:pt idx="3">
                  <c:v>1.32</c:v>
                </c:pt>
                <c:pt idx="4">
                  <c:v>0.72</c:v>
                </c:pt>
              </c:numCache>
            </c:numRef>
          </c:val>
          <c:extLst>
            <c:ext xmlns:c16="http://schemas.microsoft.com/office/drawing/2014/chart" uri="{C3380CC4-5D6E-409C-BE32-E72D297353CC}">
              <c16:uniqueId val="{00000000-7721-4B55-8B81-EDFB0797AA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7721-4B55-8B81-EDFB0797AA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49.6</c:v>
                </c:pt>
                <c:pt idx="1">
                  <c:v>50.18</c:v>
                </c:pt>
                <c:pt idx="2">
                  <c:v>52.26</c:v>
                </c:pt>
                <c:pt idx="3">
                  <c:v>51.79</c:v>
                </c:pt>
                <c:pt idx="4">
                  <c:v>50.68</c:v>
                </c:pt>
              </c:numCache>
            </c:numRef>
          </c:val>
          <c:extLst>
            <c:ext xmlns:c16="http://schemas.microsoft.com/office/drawing/2014/chart" uri="{C3380CC4-5D6E-409C-BE32-E72D297353CC}">
              <c16:uniqueId val="{00000000-7827-4031-866C-36DB637DED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7827-4031-866C-36DB637DED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76.11</c:v>
                </c:pt>
                <c:pt idx="1">
                  <c:v>74.36</c:v>
                </c:pt>
                <c:pt idx="2">
                  <c:v>73.12</c:v>
                </c:pt>
                <c:pt idx="3">
                  <c:v>74.63</c:v>
                </c:pt>
                <c:pt idx="4">
                  <c:v>75.23</c:v>
                </c:pt>
              </c:numCache>
            </c:numRef>
          </c:val>
          <c:extLst>
            <c:ext xmlns:c16="http://schemas.microsoft.com/office/drawing/2014/chart" uri="{C3380CC4-5D6E-409C-BE32-E72D297353CC}">
              <c16:uniqueId val="{00000000-0B8F-414A-98BC-6F93A80E29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0B8F-414A-98BC-6F93A80E29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100.01</c:v>
                </c:pt>
                <c:pt idx="1">
                  <c:v>100.01</c:v>
                </c:pt>
                <c:pt idx="2">
                  <c:v>101.44</c:v>
                </c:pt>
                <c:pt idx="3">
                  <c:v>100.48</c:v>
                </c:pt>
                <c:pt idx="4">
                  <c:v>99.37</c:v>
                </c:pt>
              </c:numCache>
            </c:numRef>
          </c:val>
          <c:extLst>
            <c:ext xmlns:c16="http://schemas.microsoft.com/office/drawing/2014/chart" uri="{C3380CC4-5D6E-409C-BE32-E72D297353CC}">
              <c16:uniqueId val="{00000000-9435-40C6-821A-E983F304B7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9435-40C6-821A-E983F304B7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c:v>
                </c:pt>
                <c:pt idx="1">
                  <c:v>51.57</c:v>
                </c:pt>
                <c:pt idx="2">
                  <c:v>51.74</c:v>
                </c:pt>
                <c:pt idx="3">
                  <c:v>53.16</c:v>
                </c:pt>
                <c:pt idx="4">
                  <c:v>53.99</c:v>
                </c:pt>
              </c:numCache>
            </c:numRef>
          </c:val>
          <c:extLst>
            <c:ext xmlns:c16="http://schemas.microsoft.com/office/drawing/2014/chart" uri="{C3380CC4-5D6E-409C-BE32-E72D297353CC}">
              <c16:uniqueId val="{00000000-7A73-471C-B0FA-4F2DFD0C53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7A73-471C-B0FA-4F2DFD0C53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22.01</c:v>
                </c:pt>
                <c:pt idx="1">
                  <c:v>24.32</c:v>
                </c:pt>
                <c:pt idx="2">
                  <c:v>24.47</c:v>
                </c:pt>
                <c:pt idx="3">
                  <c:v>25.5</c:v>
                </c:pt>
                <c:pt idx="4">
                  <c:v>27.99</c:v>
                </c:pt>
              </c:numCache>
            </c:numRef>
          </c:val>
          <c:extLst>
            <c:ext xmlns:c16="http://schemas.microsoft.com/office/drawing/2014/chart" uri="{C3380CC4-5D6E-409C-BE32-E72D297353CC}">
              <c16:uniqueId val="{00000000-B8F3-43FD-AA8C-CD19166FBD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B8F3-43FD-AA8C-CD19166FBD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50-43A4-9007-18A0C450A6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AE50-43A4-9007-18A0C450A6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210.78</c:v>
                </c:pt>
                <c:pt idx="1">
                  <c:v>178.9</c:v>
                </c:pt>
                <c:pt idx="2">
                  <c:v>178.29</c:v>
                </c:pt>
                <c:pt idx="3">
                  <c:v>166.24</c:v>
                </c:pt>
                <c:pt idx="4">
                  <c:v>159.26</c:v>
                </c:pt>
              </c:numCache>
            </c:numRef>
          </c:val>
          <c:extLst>
            <c:ext xmlns:c16="http://schemas.microsoft.com/office/drawing/2014/chart" uri="{C3380CC4-5D6E-409C-BE32-E72D297353CC}">
              <c16:uniqueId val="{00000000-08EB-4AD8-B573-E5E0B44B46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8EB-4AD8-B573-E5E0B44B46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1346.47</c:v>
                </c:pt>
                <c:pt idx="1">
                  <c:v>1342.72</c:v>
                </c:pt>
                <c:pt idx="2">
                  <c:v>1289.1400000000001</c:v>
                </c:pt>
                <c:pt idx="3">
                  <c:v>1283.96</c:v>
                </c:pt>
                <c:pt idx="4">
                  <c:v>1283.3499999999999</c:v>
                </c:pt>
              </c:numCache>
            </c:numRef>
          </c:val>
          <c:extLst>
            <c:ext xmlns:c16="http://schemas.microsoft.com/office/drawing/2014/chart" uri="{C3380CC4-5D6E-409C-BE32-E72D297353CC}">
              <c16:uniqueId val="{00000000-9E2E-418A-9ABA-F9C0AECD6A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E2E-418A-9ABA-F9C0AECD6A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38.46</c:v>
                </c:pt>
                <c:pt idx="1">
                  <c:v>37.450000000000003</c:v>
                </c:pt>
                <c:pt idx="2">
                  <c:v>35.74</c:v>
                </c:pt>
                <c:pt idx="3">
                  <c:v>35.869999999999997</c:v>
                </c:pt>
                <c:pt idx="4">
                  <c:v>35.89</c:v>
                </c:pt>
              </c:numCache>
            </c:numRef>
          </c:val>
          <c:extLst>
            <c:ext xmlns:c16="http://schemas.microsoft.com/office/drawing/2014/chart" uri="{C3380CC4-5D6E-409C-BE32-E72D297353CC}">
              <c16:uniqueId val="{00000000-D7E3-46B0-9A69-4A0B1EDCDE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D7E3-46B0-9A69-4A0B1EDCDE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510.75</c:v>
                </c:pt>
                <c:pt idx="1">
                  <c:v>520.98</c:v>
                </c:pt>
                <c:pt idx="2">
                  <c:v>547.21</c:v>
                </c:pt>
                <c:pt idx="3">
                  <c:v>536.16</c:v>
                </c:pt>
                <c:pt idx="4">
                  <c:v>536.86</c:v>
                </c:pt>
              </c:numCache>
            </c:numRef>
          </c:val>
          <c:extLst>
            <c:ext xmlns:c16="http://schemas.microsoft.com/office/drawing/2014/chart" uri="{C3380CC4-5D6E-409C-BE32-E72D297353CC}">
              <c16:uniqueId val="{00000000-064F-45E1-AF47-47A06AFB10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064F-45E1-AF47-47A06AFB10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市原市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自治体職員</v>
      </c>
      <c r="AE8" s="44"/>
      <c r="AF8" s="44"/>
      <c r="AG8" s="44"/>
      <c r="AH8" s="44"/>
      <c r="AI8" s="44"/>
      <c r="AJ8" s="44"/>
      <c r="AK8" s="2"/>
      <c r="AL8" s="45">
        <f>データ!$R$6</f>
        <v>271740</v>
      </c>
      <c r="AM8" s="45"/>
      <c r="AN8" s="45"/>
      <c r="AO8" s="45"/>
      <c r="AP8" s="45"/>
      <c r="AQ8" s="45"/>
      <c r="AR8" s="45"/>
      <c r="AS8" s="45"/>
      <c r="AT8" s="46">
        <f>データ!$S$6</f>
        <v>368.16</v>
      </c>
      <c r="AU8" s="47"/>
      <c r="AV8" s="47"/>
      <c r="AW8" s="47"/>
      <c r="AX8" s="47"/>
      <c r="AY8" s="47"/>
      <c r="AZ8" s="47"/>
      <c r="BA8" s="47"/>
      <c r="BB8" s="48">
        <f>データ!$T$6</f>
        <v>738.1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60.77</v>
      </c>
      <c r="J10" s="47"/>
      <c r="K10" s="47"/>
      <c r="L10" s="47"/>
      <c r="M10" s="47"/>
      <c r="N10" s="47"/>
      <c r="O10" s="81"/>
      <c r="P10" s="48">
        <f>データ!$P$6</f>
        <v>16.100000000000001</v>
      </c>
      <c r="Q10" s="48"/>
      <c r="R10" s="48"/>
      <c r="S10" s="48"/>
      <c r="T10" s="48"/>
      <c r="U10" s="48"/>
      <c r="V10" s="48"/>
      <c r="W10" s="45">
        <f>データ!$Q$6</f>
        <v>2690</v>
      </c>
      <c r="X10" s="45"/>
      <c r="Y10" s="45"/>
      <c r="Z10" s="45"/>
      <c r="AA10" s="45"/>
      <c r="AB10" s="45"/>
      <c r="AC10" s="45"/>
      <c r="AD10" s="2"/>
      <c r="AE10" s="2"/>
      <c r="AF10" s="2"/>
      <c r="AG10" s="2"/>
      <c r="AH10" s="2"/>
      <c r="AI10" s="2"/>
      <c r="AJ10" s="2"/>
      <c r="AK10" s="2"/>
      <c r="AL10" s="45">
        <f>データ!$U$6</f>
        <v>43652</v>
      </c>
      <c r="AM10" s="45"/>
      <c r="AN10" s="45"/>
      <c r="AO10" s="45"/>
      <c r="AP10" s="45"/>
      <c r="AQ10" s="45"/>
      <c r="AR10" s="45"/>
      <c r="AS10" s="45"/>
      <c r="AT10" s="46">
        <f>データ!$V$6</f>
        <v>282.45999999999998</v>
      </c>
      <c r="AU10" s="47"/>
      <c r="AV10" s="47"/>
      <c r="AW10" s="47"/>
      <c r="AX10" s="47"/>
      <c r="AY10" s="47"/>
      <c r="AZ10" s="47"/>
      <c r="BA10" s="47"/>
      <c r="BB10" s="48">
        <f>データ!$W$6</f>
        <v>154.54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heEbiXizHNGYOChOiaslaP+/5WmdD/XyVOqmmqm/UGQYZXo13o7ChYW9NUCE0RnzybCVQdJmG2cGEHXoQzWPg==" saltValue="Oz26fl2bmVWTNH7WvssX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122190</v>
      </c>
      <c r="D6" s="20">
        <f t="shared" si="3"/>
        <v>46</v>
      </c>
      <c r="E6" s="20">
        <f t="shared" si="3"/>
        <v>1</v>
      </c>
      <c r="F6" s="20">
        <f t="shared" si="3"/>
        <v>0</v>
      </c>
      <c r="G6" s="20">
        <f t="shared" si="3"/>
        <v>1</v>
      </c>
      <c r="H6" s="20" t="str">
        <f t="shared" si="3"/>
        <v>千葉県　市原市</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60.77</v>
      </c>
      <c r="P6" s="21">
        <f t="shared" si="3"/>
        <v>16.100000000000001</v>
      </c>
      <c r="Q6" s="21">
        <f t="shared" si="3"/>
        <v>2690</v>
      </c>
      <c r="R6" s="21">
        <f t="shared" si="3"/>
        <v>271740</v>
      </c>
      <c r="S6" s="21">
        <f t="shared" si="3"/>
        <v>368.16</v>
      </c>
      <c r="T6" s="21">
        <f t="shared" si="3"/>
        <v>738.1</v>
      </c>
      <c r="U6" s="21">
        <f t="shared" si="3"/>
        <v>43652</v>
      </c>
      <c r="V6" s="21">
        <f t="shared" si="3"/>
        <v>282.45999999999998</v>
      </c>
      <c r="W6" s="21">
        <f t="shared" si="3"/>
        <v>154.54</v>
      </c>
      <c r="X6" s="22">
        <f>IF(X7="",NA(),X7)</f>
        <v>100.01</v>
      </c>
      <c r="Y6" s="22">
        <f t="shared" ref="Y6:AG6" si="4">IF(Y7="",NA(),Y7)</f>
        <v>100.01</v>
      </c>
      <c r="Z6" s="22">
        <f t="shared" si="4"/>
        <v>101.44</v>
      </c>
      <c r="AA6" s="22">
        <f t="shared" si="4"/>
        <v>100.48</v>
      </c>
      <c r="AB6" s="22">
        <f t="shared" si="4"/>
        <v>99.37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210.78</v>
      </c>
      <c r="AU6" s="22">
        <f t="shared" ref="AU6:BC6" si="6">IF(AU7="",NA(),AU7)</f>
        <v>178.9</v>
      </c>
      <c r="AV6" s="22">
        <f t="shared" si="6"/>
        <v>178.29</v>
      </c>
      <c r="AW6" s="22">
        <f t="shared" si="6"/>
        <v>166.24</v>
      </c>
      <c r="AX6" s="22">
        <f t="shared" si="6"/>
        <v>159.26</v>
      </c>
      <c r="AY6" s="22">
        <f t="shared" si="6"/>
        <v>357.34</v>
      </c>
      <c r="AZ6" s="22">
        <f t="shared" si="6"/>
        <v>366.03</v>
      </c>
      <c r="BA6" s="22">
        <f t="shared" si="6"/>
        <v>365.18</v>
      </c>
      <c r="BB6" s="22">
        <f t="shared" si="6"/>
        <v>327.77</v>
      </c>
      <c r="BC6" s="22">
        <f t="shared" si="6"/>
        <v>338.02</v>
      </c>
      <c r="BD6" s="21" t="str">
        <f>IF(BD7="","",IF(BD7="-","【-】","【"&amp;SUBSTITUTE(TEXT(BD7,"#,##0.00"),"-","△")&amp;"】"))</f>
        <v>【261.51】</v>
      </c>
      <c r="BE6" s="22">
        <f>IF(BE7="",NA(),BE7)</f>
        <v>1346.47</v>
      </c>
      <c r="BF6" s="22">
        <f t="shared" ref="BF6:BN6" si="7">IF(BF7="",NA(),BF7)</f>
        <v>1342.72</v>
      </c>
      <c r="BG6" s="22">
        <f t="shared" si="7"/>
        <v>1289.1400000000001</v>
      </c>
      <c r="BH6" s="22">
        <f t="shared" si="7"/>
        <v>1283.96</v>
      </c>
      <c r="BI6" s="22">
        <f t="shared" si="7"/>
        <v>1283.3499999999999</v>
      </c>
      <c r="BJ6" s="22">
        <f t="shared" si="7"/>
        <v>373.69</v>
      </c>
      <c r="BK6" s="22">
        <f t="shared" si="7"/>
        <v>370.12</v>
      </c>
      <c r="BL6" s="22">
        <f t="shared" si="7"/>
        <v>371.65</v>
      </c>
      <c r="BM6" s="22">
        <f t="shared" si="7"/>
        <v>397.1</v>
      </c>
      <c r="BN6" s="22">
        <f t="shared" si="7"/>
        <v>379.91</v>
      </c>
      <c r="BO6" s="21" t="str">
        <f>IF(BO7="","",IF(BO7="-","【-】","【"&amp;SUBSTITUTE(TEXT(BO7,"#,##0.00"),"-","△")&amp;"】"))</f>
        <v>【265.16】</v>
      </c>
      <c r="BP6" s="22">
        <f>IF(BP7="",NA(),BP7)</f>
        <v>38.46</v>
      </c>
      <c r="BQ6" s="22">
        <f t="shared" ref="BQ6:BY6" si="8">IF(BQ7="",NA(),BQ7)</f>
        <v>37.450000000000003</v>
      </c>
      <c r="BR6" s="22">
        <f t="shared" si="8"/>
        <v>35.74</v>
      </c>
      <c r="BS6" s="22">
        <f t="shared" si="8"/>
        <v>35.869999999999997</v>
      </c>
      <c r="BT6" s="22">
        <f t="shared" si="8"/>
        <v>35.89</v>
      </c>
      <c r="BU6" s="22">
        <f t="shared" si="8"/>
        <v>99.87</v>
      </c>
      <c r="BV6" s="22">
        <f t="shared" si="8"/>
        <v>100.42</v>
      </c>
      <c r="BW6" s="22">
        <f t="shared" si="8"/>
        <v>98.77</v>
      </c>
      <c r="BX6" s="22">
        <f t="shared" si="8"/>
        <v>95.79</v>
      </c>
      <c r="BY6" s="22">
        <f t="shared" si="8"/>
        <v>98.3</v>
      </c>
      <c r="BZ6" s="21" t="str">
        <f>IF(BZ7="","",IF(BZ7="-","【-】","【"&amp;SUBSTITUTE(TEXT(BZ7,"#,##0.00"),"-","△")&amp;"】"))</f>
        <v>【102.35】</v>
      </c>
      <c r="CA6" s="22">
        <f>IF(CA7="",NA(),CA7)</f>
        <v>510.75</v>
      </c>
      <c r="CB6" s="22">
        <f t="shared" ref="CB6:CJ6" si="9">IF(CB7="",NA(),CB7)</f>
        <v>520.98</v>
      </c>
      <c r="CC6" s="22">
        <f t="shared" si="9"/>
        <v>547.21</v>
      </c>
      <c r="CD6" s="22">
        <f t="shared" si="9"/>
        <v>536.16</v>
      </c>
      <c r="CE6" s="22">
        <f t="shared" si="9"/>
        <v>536.86</v>
      </c>
      <c r="CF6" s="22">
        <f t="shared" si="9"/>
        <v>171.81</v>
      </c>
      <c r="CG6" s="22">
        <f t="shared" si="9"/>
        <v>171.67</v>
      </c>
      <c r="CH6" s="22">
        <f t="shared" si="9"/>
        <v>173.67</v>
      </c>
      <c r="CI6" s="22">
        <f t="shared" si="9"/>
        <v>171.13</v>
      </c>
      <c r="CJ6" s="22">
        <f t="shared" si="9"/>
        <v>173.7</v>
      </c>
      <c r="CK6" s="21" t="str">
        <f>IF(CK7="","",IF(CK7="-","【-】","【"&amp;SUBSTITUTE(TEXT(CK7,"#,##0.00"),"-","△")&amp;"】"))</f>
        <v>【167.74】</v>
      </c>
      <c r="CL6" s="22">
        <f>IF(CL7="",NA(),CL7)</f>
        <v>49.6</v>
      </c>
      <c r="CM6" s="22">
        <f t="shared" ref="CM6:CU6" si="10">IF(CM7="",NA(),CM7)</f>
        <v>50.18</v>
      </c>
      <c r="CN6" s="22">
        <f t="shared" si="10"/>
        <v>52.26</v>
      </c>
      <c r="CO6" s="22">
        <f t="shared" si="10"/>
        <v>51.79</v>
      </c>
      <c r="CP6" s="22">
        <f t="shared" si="10"/>
        <v>50.68</v>
      </c>
      <c r="CQ6" s="22">
        <f t="shared" si="10"/>
        <v>60.03</v>
      </c>
      <c r="CR6" s="22">
        <f t="shared" si="10"/>
        <v>59.74</v>
      </c>
      <c r="CS6" s="22">
        <f t="shared" si="10"/>
        <v>59.67</v>
      </c>
      <c r="CT6" s="22">
        <f t="shared" si="10"/>
        <v>60.12</v>
      </c>
      <c r="CU6" s="22">
        <f t="shared" si="10"/>
        <v>60.34</v>
      </c>
      <c r="CV6" s="21" t="str">
        <f>IF(CV7="","",IF(CV7="-","【-】","【"&amp;SUBSTITUTE(TEXT(CV7,"#,##0.00"),"-","△")&amp;"】"))</f>
        <v>【60.29】</v>
      </c>
      <c r="CW6" s="22">
        <f>IF(CW7="",NA(),CW7)</f>
        <v>76.11</v>
      </c>
      <c r="CX6" s="22">
        <f t="shared" ref="CX6:DF6" si="11">IF(CX7="",NA(),CX7)</f>
        <v>74.36</v>
      </c>
      <c r="CY6" s="22">
        <f t="shared" si="11"/>
        <v>73.12</v>
      </c>
      <c r="CZ6" s="22">
        <f t="shared" si="11"/>
        <v>74.63</v>
      </c>
      <c r="DA6" s="22">
        <f t="shared" si="11"/>
        <v>75.23</v>
      </c>
      <c r="DB6" s="22">
        <f t="shared" si="11"/>
        <v>84.81</v>
      </c>
      <c r="DC6" s="22">
        <f t="shared" si="11"/>
        <v>84.8</v>
      </c>
      <c r="DD6" s="22">
        <f t="shared" si="11"/>
        <v>84.6</v>
      </c>
      <c r="DE6" s="22">
        <f t="shared" si="11"/>
        <v>84.24</v>
      </c>
      <c r="DF6" s="22">
        <f t="shared" si="11"/>
        <v>84.19</v>
      </c>
      <c r="DG6" s="21" t="str">
        <f>IF(DG7="","",IF(DG7="-","【-】","【"&amp;SUBSTITUTE(TEXT(DG7,"#,##0.00"),"-","△")&amp;"】"))</f>
        <v>【90.12】</v>
      </c>
      <c r="DH6" s="22">
        <f>IF(DH7="",NA(),DH7)</f>
        <v>50</v>
      </c>
      <c r="DI6" s="22">
        <f t="shared" ref="DI6:DQ6" si="12">IF(DI7="",NA(),DI7)</f>
        <v>51.57</v>
      </c>
      <c r="DJ6" s="22">
        <f t="shared" si="12"/>
        <v>51.74</v>
      </c>
      <c r="DK6" s="22">
        <f t="shared" si="12"/>
        <v>53.16</v>
      </c>
      <c r="DL6" s="22">
        <f t="shared" si="12"/>
        <v>53.99</v>
      </c>
      <c r="DM6" s="22">
        <f t="shared" si="12"/>
        <v>47.28</v>
      </c>
      <c r="DN6" s="22">
        <f t="shared" si="12"/>
        <v>47.66</v>
      </c>
      <c r="DO6" s="22">
        <f t="shared" si="12"/>
        <v>48.17</v>
      </c>
      <c r="DP6" s="22">
        <f t="shared" si="12"/>
        <v>48.83</v>
      </c>
      <c r="DQ6" s="22">
        <f t="shared" si="12"/>
        <v>49.96</v>
      </c>
      <c r="DR6" s="21" t="str">
        <f>IF(DR7="","",IF(DR7="-","【-】","【"&amp;SUBSTITUTE(TEXT(DR7,"#,##0.00"),"-","△")&amp;"】"))</f>
        <v>【50.88】</v>
      </c>
      <c r="DS6" s="22">
        <f>IF(DS7="",NA(),DS7)</f>
        <v>22.01</v>
      </c>
      <c r="DT6" s="22">
        <f t="shared" ref="DT6:EB6" si="13">IF(DT7="",NA(),DT7)</f>
        <v>24.32</v>
      </c>
      <c r="DU6" s="22">
        <f t="shared" si="13"/>
        <v>24.47</v>
      </c>
      <c r="DV6" s="22">
        <f t="shared" si="13"/>
        <v>25.5</v>
      </c>
      <c r="DW6" s="22">
        <f t="shared" si="13"/>
        <v>27.99</v>
      </c>
      <c r="DX6" s="22">
        <f t="shared" si="13"/>
        <v>12.19</v>
      </c>
      <c r="DY6" s="22">
        <f t="shared" si="13"/>
        <v>15.1</v>
      </c>
      <c r="DZ6" s="22">
        <f t="shared" si="13"/>
        <v>17.12</v>
      </c>
      <c r="EA6" s="22">
        <f t="shared" si="13"/>
        <v>18.18</v>
      </c>
      <c r="EB6" s="22">
        <f t="shared" si="13"/>
        <v>19.32</v>
      </c>
      <c r="EC6" s="21" t="str">
        <f>IF(EC7="","",IF(EC7="-","【-】","【"&amp;SUBSTITUTE(TEXT(EC7,"#,##0.00"),"-","△")&amp;"】"))</f>
        <v>【22.30】</v>
      </c>
      <c r="ED6" s="22">
        <f>IF(ED7="",NA(),ED7)</f>
        <v>0.34</v>
      </c>
      <c r="EE6" s="22">
        <f t="shared" ref="EE6:EM6" si="14">IF(EE7="",NA(),EE7)</f>
        <v>0.86</v>
      </c>
      <c r="EF6" s="22">
        <f t="shared" si="14"/>
        <v>0.87</v>
      </c>
      <c r="EG6" s="22">
        <f t="shared" si="14"/>
        <v>1.32</v>
      </c>
      <c r="EH6" s="22">
        <f t="shared" si="14"/>
        <v>0.72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122190</v>
      </c>
      <c r="D7" s="24">
        <v>46</v>
      </c>
      <c r="E7" s="24">
        <v>1</v>
      </c>
      <c r="F7" s="24">
        <v>0</v>
      </c>
      <c r="G7" s="24">
        <v>1</v>
      </c>
      <c r="H7" s="24" t="s">
        <v>93</v>
      </c>
      <c r="I7" s="24" t="s">
        <v>94</v>
      </c>
      <c r="J7" s="24" t="s">
        <v>95</v>
      </c>
      <c r="K7" s="24" t="s">
        <v>96</v>
      </c>
      <c r="L7" s="24" t="s">
        <v>97</v>
      </c>
      <c r="M7" s="24" t="s">
        <v>98</v>
      </c>
      <c r="N7" s="25" t="s">
        <v>99</v>
      </c>
      <c r="O7" s="25">
        <v>60.77</v>
      </c>
      <c r="P7" s="25">
        <v>16.100000000000001</v>
      </c>
      <c r="Q7" s="25">
        <v>2690</v>
      </c>
      <c r="R7" s="25">
        <v>271740</v>
      </c>
      <c r="S7" s="25">
        <v>368.16</v>
      </c>
      <c r="T7" s="25">
        <v>738.1</v>
      </c>
      <c r="U7" s="25">
        <v>43652</v>
      </c>
      <c r="V7" s="25">
        <v>282.45999999999998</v>
      </c>
      <c r="W7" s="25">
        <v>154.54</v>
      </c>
      <c r="X7" s="25">
        <v>100.01</v>
      </c>
      <c r="Y7" s="25">
        <v>100.01</v>
      </c>
      <c r="Z7" s="25">
        <v>101.44</v>
      </c>
      <c r="AA7" s="25">
        <v>100.48</v>
      </c>
      <c r="AB7" s="25">
        <v>99.37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210.78</v>
      </c>
      <c r="AU7" s="25">
        <v>178.9</v>
      </c>
      <c r="AV7" s="25">
        <v>178.29</v>
      </c>
      <c r="AW7" s="25">
        <v>166.24</v>
      </c>
      <c r="AX7" s="25">
        <v>159.26</v>
      </c>
      <c r="AY7" s="25">
        <v>357.34</v>
      </c>
      <c r="AZ7" s="25">
        <v>366.03</v>
      </c>
      <c r="BA7" s="25">
        <v>365.18</v>
      </c>
      <c r="BB7" s="25">
        <v>327.77</v>
      </c>
      <c r="BC7" s="25">
        <v>338.02</v>
      </c>
      <c r="BD7" s="25">
        <v>261.51</v>
      </c>
      <c r="BE7" s="25">
        <v>1346.47</v>
      </c>
      <c r="BF7" s="25">
        <v>1342.72</v>
      </c>
      <c r="BG7" s="25">
        <v>1289.1400000000001</v>
      </c>
      <c r="BH7" s="25">
        <v>1283.96</v>
      </c>
      <c r="BI7" s="25">
        <v>1283.3499999999999</v>
      </c>
      <c r="BJ7" s="25">
        <v>373.69</v>
      </c>
      <c r="BK7" s="25">
        <v>370.12</v>
      </c>
      <c r="BL7" s="25">
        <v>371.65</v>
      </c>
      <c r="BM7" s="25">
        <v>397.1</v>
      </c>
      <c r="BN7" s="25">
        <v>379.91</v>
      </c>
      <c r="BO7" s="25">
        <v>265.16000000000003</v>
      </c>
      <c r="BP7" s="25">
        <v>38.46</v>
      </c>
      <c r="BQ7" s="25">
        <v>37.450000000000003</v>
      </c>
      <c r="BR7" s="25">
        <v>35.74</v>
      </c>
      <c r="BS7" s="25">
        <v>35.869999999999997</v>
      </c>
      <c r="BT7" s="25">
        <v>35.89</v>
      </c>
      <c r="BU7" s="25">
        <v>99.87</v>
      </c>
      <c r="BV7" s="25">
        <v>100.42</v>
      </c>
      <c r="BW7" s="25">
        <v>98.77</v>
      </c>
      <c r="BX7" s="25">
        <v>95.79</v>
      </c>
      <c r="BY7" s="25">
        <v>98.3</v>
      </c>
      <c r="BZ7" s="25">
        <v>102.35</v>
      </c>
      <c r="CA7" s="25">
        <v>510.75</v>
      </c>
      <c r="CB7" s="25">
        <v>520.98</v>
      </c>
      <c r="CC7" s="25">
        <v>547.21</v>
      </c>
      <c r="CD7" s="25">
        <v>536.16</v>
      </c>
      <c r="CE7" s="25">
        <v>536.86</v>
      </c>
      <c r="CF7" s="25">
        <v>171.81</v>
      </c>
      <c r="CG7" s="25">
        <v>171.67</v>
      </c>
      <c r="CH7" s="25">
        <v>173.67</v>
      </c>
      <c r="CI7" s="25">
        <v>171.13</v>
      </c>
      <c r="CJ7" s="25">
        <v>173.7</v>
      </c>
      <c r="CK7" s="25">
        <v>167.74</v>
      </c>
      <c r="CL7" s="25">
        <v>49.6</v>
      </c>
      <c r="CM7" s="25">
        <v>50.18</v>
      </c>
      <c r="CN7" s="25">
        <v>52.26</v>
      </c>
      <c r="CO7" s="25">
        <v>51.79</v>
      </c>
      <c r="CP7" s="25">
        <v>50.68</v>
      </c>
      <c r="CQ7" s="25">
        <v>60.03</v>
      </c>
      <c r="CR7" s="25">
        <v>59.74</v>
      </c>
      <c r="CS7" s="25">
        <v>59.67</v>
      </c>
      <c r="CT7" s="25">
        <v>60.12</v>
      </c>
      <c r="CU7" s="25">
        <v>60.34</v>
      </c>
      <c r="CV7" s="25">
        <v>60.29</v>
      </c>
      <c r="CW7" s="25">
        <v>76.11</v>
      </c>
      <c r="CX7" s="25">
        <v>74.36</v>
      </c>
      <c r="CY7" s="25">
        <v>73.12</v>
      </c>
      <c r="CZ7" s="25">
        <v>74.63</v>
      </c>
      <c r="DA7" s="25">
        <v>75.23</v>
      </c>
      <c r="DB7" s="25">
        <v>84.81</v>
      </c>
      <c r="DC7" s="25">
        <v>84.8</v>
      </c>
      <c r="DD7" s="25">
        <v>84.6</v>
      </c>
      <c r="DE7" s="25">
        <v>84.24</v>
      </c>
      <c r="DF7" s="25">
        <v>84.19</v>
      </c>
      <c r="DG7" s="25">
        <v>90.12</v>
      </c>
      <c r="DH7" s="25">
        <v>50</v>
      </c>
      <c r="DI7" s="25">
        <v>51.57</v>
      </c>
      <c r="DJ7" s="25">
        <v>51.74</v>
      </c>
      <c r="DK7" s="25">
        <v>53.16</v>
      </c>
      <c r="DL7" s="25">
        <v>53.99</v>
      </c>
      <c r="DM7" s="25">
        <v>47.28</v>
      </c>
      <c r="DN7" s="25">
        <v>47.66</v>
      </c>
      <c r="DO7" s="25">
        <v>48.17</v>
      </c>
      <c r="DP7" s="25">
        <v>48.83</v>
      </c>
      <c r="DQ7" s="25">
        <v>49.96</v>
      </c>
      <c r="DR7" s="25">
        <v>50.88</v>
      </c>
      <c r="DS7" s="25">
        <v>22.01</v>
      </c>
      <c r="DT7" s="25">
        <v>24.32</v>
      </c>
      <c r="DU7" s="25">
        <v>24.47</v>
      </c>
      <c r="DV7" s="25">
        <v>25.5</v>
      </c>
      <c r="DW7" s="25">
        <v>27.99</v>
      </c>
      <c r="DX7" s="25">
        <v>12.19</v>
      </c>
      <c r="DY7" s="25">
        <v>15.1</v>
      </c>
      <c r="DZ7" s="25">
        <v>17.12</v>
      </c>
      <c r="EA7" s="25">
        <v>18.18</v>
      </c>
      <c r="EB7" s="25">
        <v>19.32</v>
      </c>
      <c r="EC7" s="25">
        <v>22.3</v>
      </c>
      <c r="ED7" s="25">
        <v>0.34</v>
      </c>
      <c r="EE7" s="25">
        <v>0.86</v>
      </c>
      <c r="EF7" s="25">
        <v>0.87</v>
      </c>
      <c r="EG7" s="25">
        <v>1.32</v>
      </c>
      <c r="EH7" s="25">
        <v>0.72</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2023-01-25T01:30:03Z</cp:lastPrinted>
  <dcterms:created xsi:type="dcterms:W3CDTF">2022-12-01T00:56:16Z</dcterms:created>
  <dcterms:modified xsi:type="dcterms:W3CDTF">2023-02-01T03:00:22Z</dcterms:modified>
  <cp:category/>
</cp:coreProperties>
</file>