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stfs02\01170_市町村課$\01_所属全体フォルダ\6理財班\41-公営企業\★R04\04 経営比較分析表\20230106 経営比較分析表の分析等について（依頼）\07 検収後最終版データ\010 上水道（末端）\"/>
    </mc:Choice>
  </mc:AlternateContent>
  <xr:revisionPtr revIDLastSave="0" documentId="13_ncr:1_{9C226A4B-B4A9-485C-8B58-77F8927F8AD1}" xr6:coauthVersionLast="47" xr6:coauthVersionMax="47" xr10:uidLastSave="{00000000-0000-0000-0000-000000000000}"/>
  <workbookProtection workbookAlgorithmName="SHA-512" workbookHashValue="lnuCf50kvTO5GCy0DYtA4I453dSSN+ofPY2Fe4afHJDtgI8O3/YM4Aa0KTviBlvkl9pKXwrGrNUReqpvn9TucA==" workbookSaltValue="xoF5q9Zw1i1d0HeQrmi0QQ=="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AL8" i="4" s="1"/>
  <c r="Q6" i="5"/>
  <c r="W10" i="4" s="1"/>
  <c r="P6" i="5"/>
  <c r="P10" i="4" s="1"/>
  <c r="O6" i="5"/>
  <c r="N6" i="5"/>
  <c r="B10" i="4" s="1"/>
  <c r="M6" i="5"/>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G85" i="4"/>
  <c r="BB10" i="4"/>
  <c r="AT10" i="4"/>
  <c r="I10" i="4"/>
  <c r="BB8" i="4"/>
  <c r="AT8" i="4"/>
  <c r="AD8" i="4"/>
  <c r="W8" i="4"/>
  <c r="P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<sst xmlns="http://schemas.openxmlformats.org/spreadsheetml/2006/main" count="228" uniqueCount="115">
  <si>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</si>
  <si>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</si>
  <si>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</si>
  <si>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</si>
  <si>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</si>
  <si>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</si>
  <si>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</si>
  <si>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</si>
  <si>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</si>
  <si>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</si>
  <si>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</si>
  <si>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</si>
  <si>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</si>
  <si>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</si>
  <si>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</si>
  <si>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</si>
  <si>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</si>
  <si>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</si>
  <si>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</si>
  <si>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</si>
  <si>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</si>
  <si>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</si>
  <si>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</si>
  <si>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</si>
  <si>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</si>
  <si>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</si>
  <si>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</si>
  <si>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</si>
  <si>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</si>
  <si>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</si>
  <si>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</si>
  <si>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</si>
  <si>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</si>
  <si>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</si>
  <si>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</si>
  <si>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</si>
  <si>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</si>
  <si>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</si>
  <si>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</si>
  <si>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</si>
  <si>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</si>
  <si>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</si>
  <si>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</si>
  <si>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</si>
  <si>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</si>
  <si>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</si>
  <si>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</si>
  <si>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</si>
  <si>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</si>
  <si>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</si>
  <si>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</si>
  <si>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</si>
  <si>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</si>
  <si>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</si>
  <si>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</si>
  <si>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</si>
  <si>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</si>
  <si>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</si>
  <si>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</si>
  <si>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</si>
  <si>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</si>
  <si>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</si>
  <si>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</si>
  <si>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</si>
  <si>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</si>
  <si>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</si>
  <si>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</si>
  <si>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</si>
  <si>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</si>
  <si>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</si>
  <si>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</si>
  <si>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</si>
  <si>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</si>
  <si>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</si>
  <si>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</si>
  <si>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</si>
  <si>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</si>
  <si>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</si>
  <si>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</si>
  <si>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</si>
  <si>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</si>
  <si>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</si>
  <si>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</si>
  <si>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</si>
  <si>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</si>
  <si>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</si>
  <si>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</si>
  <si>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</si>
  <si>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</si>
  <si>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</si>
  <si>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</si>
  <si>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</si>
  <si>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</si>
  <si>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勝浦市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</si>
  <si>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</si>
  <si>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</si>
  <si>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</si>
  <si>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</si>
  <si>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</si>
  <si>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</si>
  <si>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</si>
  <si>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</si>
  <si>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</si>
  <si>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</si>
  <si>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</si>
  <si>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</si>
  <si>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</si>
  <si>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</si>
  <si>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</si>
  <si>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</si>
  <si>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</si>
  <si>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</si>
  <si>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有形固定資産減価償却率及び管路経年化率からも見られるように管路の老朽化対策が重要課題であり、計画的な管路の更新が必要であるものの、少ない人員での対応となるため飛躍的な進捗を求めることは難しい状況にある。
　また、同年代に整備されたものも多く老朽化が進行しており、今後計画的な更新を進めていくためには組織体制の整備や財源の確保が必要である。
　更新については、水道ビジョン及び管路更新計画に基づき、緊急性や施設の重要度を考慮し、費用の平準化を図りながら、計画的な更新が必要である。
　なお、管路経年化率の増加（R1)については、管路延長等の精査を行った結果によるものである。</t>
    <rPh sb="1" eb="3">
      <t>ユウケイ</t>
    </rPh>
    <rPh sb="3" eb="5">
      <t>コテイ</t>
    </rPh>
    <rPh sb="5" eb="7">
      <t>シサン</t>
    </rPh>
    <rPh sb="132" eb="134">
      <t>コンゴ</t>
    </rPh>
    <rPh sb="245" eb="247">
      <t>カンロ</t>
    </rPh>
    <rPh sb="247" eb="250">
      <t>ケイネンカ</t>
    </rPh>
    <rPh sb="250" eb="251">
      <t>リツ</t>
    </rPh>
    <rPh sb="252" eb="254">
      <t>ゾウカ</t>
    </rPh>
    <rPh sb="264" eb="266">
      <t>カンロ</t>
    </rPh>
    <rPh sb="266" eb="268">
      <t>エンチョウ</t>
    </rPh>
    <rPh sb="268" eb="269">
      <t>トウ</t>
    </rPh>
    <rPh sb="270" eb="272">
      <t>セイサ</t>
    </rPh>
    <rPh sb="273" eb="274">
      <t>オコナ</t>
    </rPh>
    <rPh sb="276" eb="278">
      <t>ケッカ</t>
    </rPh>
    <phoneticPr fontId="4"/>
  </si>
  <si>
    <t xml:space="preserve"> 経営について、これまでは黒字経営を維持してきたが昨年度に続き赤字となった。令和２年度同様に、コロナ禍の影響による経済活動の低下及び観光事業者等の水需要の減少が影響していると考えられる。
　今後の経営状況は、老朽化する施設の更新需要が年々増加していく反面、人口減少等により収益性は低下し、ますます厳しい状況になっていくことが予想され、安定した水の供給を行っていくためには、更新需要と収支のバランスを取りながらの経営が求められる。
　今後は令和２年度に策定した経営戦略に記された将来推計に基づいて、実態に即した施設の維持管理と事業の健全経営に努めるとともに、収納体制の強化、経費削減等により経営基盤の強化を図りながら、老朽化の更新工事などにより有収率の改善に取り組み、併せて計画的な施設整備の推進に努める。</t>
    <rPh sb="18" eb="20">
      <t>イジ</t>
    </rPh>
    <rPh sb="25" eb="28">
      <t>サクネンド</t>
    </rPh>
    <rPh sb="29" eb="30">
      <t>ツヅ</t>
    </rPh>
    <rPh sb="31" eb="33">
      <t>アカジ</t>
    </rPh>
    <rPh sb="38" eb="40">
      <t>レイワ</t>
    </rPh>
    <rPh sb="41" eb="43">
      <t>ネンド</t>
    </rPh>
    <rPh sb="43" eb="45">
      <t>ドウヨウ</t>
    </rPh>
    <rPh sb="50" eb="51">
      <t>カ</t>
    </rPh>
    <rPh sb="52" eb="54">
      <t>エイキョウ</t>
    </rPh>
    <rPh sb="57" eb="59">
      <t>ケイザイ</t>
    </rPh>
    <rPh sb="59" eb="61">
      <t>カツドウ</t>
    </rPh>
    <rPh sb="62" eb="64">
      <t>テイカ</t>
    </rPh>
    <rPh sb="64" eb="65">
      <t>オヨ</t>
    </rPh>
    <rPh sb="66" eb="68">
      <t>カンコウ</t>
    </rPh>
    <rPh sb="68" eb="71">
      <t>ジギョウシャ</t>
    </rPh>
    <rPh sb="71" eb="72">
      <t>トウ</t>
    </rPh>
    <rPh sb="73" eb="74">
      <t>ミズ</t>
    </rPh>
    <rPh sb="74" eb="76">
      <t>ジュヨウ</t>
    </rPh>
    <rPh sb="77" eb="79">
      <t>ゲンショウ</t>
    </rPh>
    <rPh sb="80" eb="82">
      <t>エイキョウ</t>
    </rPh>
    <rPh sb="87" eb="88">
      <t>カンガ</t>
    </rPh>
    <rPh sb="216" eb="218">
      <t>コンゴ</t>
    </rPh>
    <rPh sb="219" eb="221">
      <t>レイワ</t>
    </rPh>
    <rPh sb="222" eb="224">
      <t>ネンド</t>
    </rPh>
    <rPh sb="225" eb="227">
      <t>サクテイ</t>
    </rPh>
    <rPh sb="234" eb="235">
      <t>シル</t>
    </rPh>
    <phoneticPr fontId="4"/>
  </si>
  <si>
    <r>
      <t xml:space="preserve">  主な収入源である給水収益は給水人口の減少、大口使用者の減少や節水機器の普及等により減少傾向にある。
　経常収支比率については、平成３０年度までは類似団体平均値は下回るものの100％以上を維持してきたが、令和３年度は昨年度より改善はされているものの100％を下回った。
　累積欠損金比率は欠損金を生じていないため、この５年間全て０％で推移しており、経営については概ね適正に維持されているものと考えられる。
　流動比率は100％を上回っていることから、短期的な支払い能力は確保できている。
　企業債残高対給水収益比率が増加していることについては、給水収益の減少が主な要因であると考えられる。
　料金回収率は、100％以上で推移してきたが、昨年度に続き100％を下回った。
　給水原価は、受水費の割合が高いこともあり、類似団体平均と比較して非常に高い状況にある。
　また、減少が続いている給水人口や節水型設備の普及により、年々水需要が減少していることから、施設利用率は類似団体平均値を下回っていることもあり、今後の水需要動向によっては施設規模の見直しを検討する必要がある。
　</t>
    </r>
    <r>
      <rPr>
        <sz val="10.5"/>
        <rFont val="ＭＳ ゴシック"/>
        <family val="3"/>
        <charset val="128"/>
      </rPr>
      <t>有収率においては、令和２年度まで70％台で推移していたが、令和３年度は69.01％となり、類似団体平均値及び全国平均を下回っていることもあり、</t>
    </r>
    <r>
      <rPr>
        <sz val="10.5"/>
        <color theme="1"/>
        <rFont val="ＭＳ ゴシック"/>
        <family val="3"/>
        <charset val="128"/>
      </rPr>
      <t>安定給水の観点からも漏水防止のための維持管理及び管路更新を計画的に実施し、有収率向上に努める必要がある。
　</t>
    </r>
    <rPh sb="23" eb="25">
      <t>オオグチ</t>
    </rPh>
    <rPh sb="25" eb="28">
      <t>シヨウシャ</t>
    </rPh>
    <rPh sb="29" eb="31">
      <t>ゲンショウ</t>
    </rPh>
    <rPh sb="53" eb="55">
      <t>ケイジョウ</t>
    </rPh>
    <rPh sb="55" eb="57">
      <t>シュウシ</t>
    </rPh>
    <rPh sb="57" eb="59">
      <t>ヒリツ</t>
    </rPh>
    <rPh sb="65" eb="67">
      <t>ヘイセイ</t>
    </rPh>
    <rPh sb="69" eb="71">
      <t>ネンド</t>
    </rPh>
    <rPh sb="92" eb="94">
      <t>イジョウ</t>
    </rPh>
    <rPh sb="95" eb="97">
      <t>イジ</t>
    </rPh>
    <rPh sb="103" eb="105">
      <t>レイワ</t>
    </rPh>
    <rPh sb="106" eb="108">
      <t>ネンド</t>
    </rPh>
    <rPh sb="109" eb="112">
      <t>サクネンド</t>
    </rPh>
    <rPh sb="114" eb="116">
      <t>カイゼン</t>
    </rPh>
    <rPh sb="130" eb="132">
      <t>シタマワ</t>
    </rPh>
    <rPh sb="308" eb="310">
      <t>イジョウ</t>
    </rPh>
    <rPh sb="311" eb="313">
      <t>スイイ</t>
    </rPh>
    <rPh sb="319" eb="322">
      <t>サクネンド</t>
    </rPh>
    <rPh sb="323" eb="324">
      <t>ツヅ</t>
    </rPh>
    <rPh sb="330" eb="332">
      <t>シタマワ</t>
    </rPh>
    <rPh sb="453" eb="455">
      <t>コンゴ</t>
    </rPh>
    <rPh sb="456" eb="457">
      <t>ミズ</t>
    </rPh>
    <rPh sb="457" eb="459">
      <t>ジュヨウ</t>
    </rPh>
    <rPh sb="459" eb="461">
      <t>ドウコウ</t>
    </rPh>
    <rPh sb="466" eb="468">
      <t>シセツ</t>
    </rPh>
    <rPh sb="468" eb="470">
      <t>キボ</t>
    </rPh>
    <rPh sb="471" eb="473">
      <t>ミナオ</t>
    </rPh>
    <rPh sb="475" eb="477">
      <t>ケントウ</t>
    </rPh>
    <rPh sb="479" eb="481">
      <t>ヒツヨウ</t>
    </rPh>
    <rPh sb="496" eb="498">
      <t>レイワ</t>
    </rPh>
    <rPh sb="499" eb="501">
      <t>ネンド</t>
    </rPh>
    <rPh sb="506" eb="507">
      <t>ダイ</t>
    </rPh>
    <rPh sb="508" eb="510">
      <t>スイイ</t>
    </rPh>
    <rPh sb="516" eb="518">
      <t>レイワ</t>
    </rPh>
    <rPh sb="519" eb="521">
      <t>ネンド</t>
    </rPh>
    <rPh sb="532" eb="534">
      <t>ルイジ</t>
    </rPh>
    <rPh sb="534" eb="536">
      <t>ダンタイ</t>
    </rPh>
    <rPh sb="536" eb="539">
      <t>ヘイキンチ</t>
    </rPh>
    <rPh sb="539" eb="540">
      <t>オヨ</t>
    </rPh>
    <rPh sb="541" eb="543">
      <t>ゼンコク</t>
    </rPh>
    <rPh sb="543" eb="545">
      <t>ヘイキン</t>
    </rPh>
    <rPh sb="546" eb="548">
      <t>シタマワ</t>
    </rPh>
    <rPh sb="580" eb="581">
      <t>オヨ</t>
    </rPh>
    <rPh sb="582" eb="584">
      <t>カンロ</t>
    </rPh>
    <rPh sb="584" eb="586">
      <t>コウシン</t>
    </rPh>
    <rPh sb="587" eb="590">
      <t>ケイカクテキ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</si>
</sst>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
      <sz val="10.5"/>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1.31</c:v>
                </c:pt>
                <c:pt idx="1">
                  <c:v>0.91</c:v>
                </c:pt>
                <c:pt idx="2">
                  <c:v>0.05</c:v>
                </c:pt>
                <c:pt idx="3">
                  <c:v>0.5</c:v>
                </c:pt>
                <c:pt idx="4">
                  <c:v>0.11</c:v>
                </c:pt>
              </c:numCache>
            </c:numRef>
          </c:val>
          <c:extLst>
            <c:ext xmlns:c16="http://schemas.microsoft.com/office/drawing/2014/chart" uri="{C3380CC4-5D6E-409C-BE32-E72D297353CC}">
              <c16:uniqueId val="{00000000-F739-4F1E-A01A-AF876B40245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F739-4F1E-A01A-AF876B40245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36.44</c:v>
                </c:pt>
                <c:pt idx="1">
                  <c:v>35.56</c:v>
                </c:pt>
                <c:pt idx="2">
                  <c:v>33.799999999999997</c:v>
                </c:pt>
                <c:pt idx="3">
                  <c:v>33.590000000000003</c:v>
                </c:pt>
                <c:pt idx="4">
                  <c:v>34.31</c:v>
                </c:pt>
              </c:numCache>
            </c:numRef>
          </c:val>
          <c:extLst>
            <c:ext xmlns:c16="http://schemas.microsoft.com/office/drawing/2014/chart" uri="{C3380CC4-5D6E-409C-BE32-E72D297353CC}">
              <c16:uniqueId val="{00000000-4650-4811-BB30-1EC5F8A3070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4650-4811-BB30-1EC5F8A3070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73.739999999999995</c:v>
                </c:pt>
                <c:pt idx="1">
                  <c:v>74.09</c:v>
                </c:pt>
                <c:pt idx="2">
                  <c:v>74.5</c:v>
                </c:pt>
                <c:pt idx="3">
                  <c:v>71.73</c:v>
                </c:pt>
                <c:pt idx="4">
                  <c:v>69.010000000000005</c:v>
                </c:pt>
              </c:numCache>
            </c:numRef>
          </c:val>
          <c:extLst>
            <c:ext xmlns:c16="http://schemas.microsoft.com/office/drawing/2014/chart" uri="{C3380CC4-5D6E-409C-BE32-E72D297353CC}">
              <c16:uniqueId val="{00000000-7B25-4645-B8D2-68E87E10156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7B25-4645-B8D2-68E87E10156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104.51</c:v>
                </c:pt>
                <c:pt idx="1">
                  <c:v>101.96</c:v>
                </c:pt>
                <c:pt idx="2">
                  <c:v>98.16</c:v>
                </c:pt>
                <c:pt idx="3">
                  <c:v>93.27</c:v>
                </c:pt>
                <c:pt idx="4">
                  <c:v>97.83</c:v>
                </c:pt>
              </c:numCache>
            </c:numRef>
          </c:val>
          <c:extLst>
            <c:ext xmlns:c16="http://schemas.microsoft.com/office/drawing/2014/chart" uri="{C3380CC4-5D6E-409C-BE32-E72D297353CC}">
              <c16:uniqueId val="{00000000-631B-4C4E-82ED-D47CCCE28B3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631B-4C4E-82ED-D47CCCE28B3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56.4</c:v>
                </c:pt>
                <c:pt idx="1">
                  <c:v>57.22</c:v>
                </c:pt>
                <c:pt idx="2">
                  <c:v>57.58</c:v>
                </c:pt>
                <c:pt idx="3">
                  <c:v>58.04</c:v>
                </c:pt>
                <c:pt idx="4">
                  <c:v>59.48</c:v>
                </c:pt>
              </c:numCache>
            </c:numRef>
          </c:val>
          <c:extLst>
            <c:ext xmlns:c16="http://schemas.microsoft.com/office/drawing/2014/chart" uri="{C3380CC4-5D6E-409C-BE32-E72D297353CC}">
              <c16:uniqueId val="{00000000-167D-4C6B-8425-6DBF10E526F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167D-4C6B-8425-6DBF10E526F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14.56</c:v>
                </c:pt>
                <c:pt idx="1">
                  <c:v>14.32</c:v>
                </c:pt>
                <c:pt idx="2">
                  <c:v>35.58</c:v>
                </c:pt>
                <c:pt idx="3">
                  <c:v>35.229999999999997</c:v>
                </c:pt>
                <c:pt idx="4">
                  <c:v>35.69</c:v>
                </c:pt>
              </c:numCache>
            </c:numRef>
          </c:val>
          <c:extLst>
            <c:ext xmlns:c16="http://schemas.microsoft.com/office/drawing/2014/chart" uri="{C3380CC4-5D6E-409C-BE32-E72D297353CC}">
              <c16:uniqueId val="{00000000-DA58-42E6-847D-F2BE09CA77A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DA58-42E6-847D-F2BE09CA77A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17-4C6E-95C1-EE7A433730F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2217-4C6E-95C1-EE7A433730F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361.86</c:v>
                </c:pt>
                <c:pt idx="1">
                  <c:v>380.83</c:v>
                </c:pt>
                <c:pt idx="2">
                  <c:v>315.13</c:v>
                </c:pt>
                <c:pt idx="3">
                  <c:v>303.93</c:v>
                </c:pt>
                <c:pt idx="4">
                  <c:v>558.13</c:v>
                </c:pt>
              </c:numCache>
            </c:numRef>
          </c:val>
          <c:extLst>
            <c:ext xmlns:c16="http://schemas.microsoft.com/office/drawing/2014/chart" uri="{C3380CC4-5D6E-409C-BE32-E72D297353CC}">
              <c16:uniqueId val="{00000000-82CE-403D-9561-8CC39AADABA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82CE-403D-9561-8CC39AADABA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247.94</c:v>
                </c:pt>
                <c:pt idx="1">
                  <c:v>248.36</c:v>
                </c:pt>
                <c:pt idx="2">
                  <c:v>275.93</c:v>
                </c:pt>
                <c:pt idx="3">
                  <c:v>331.52</c:v>
                </c:pt>
                <c:pt idx="4">
                  <c:v>295.25</c:v>
                </c:pt>
              </c:numCache>
            </c:numRef>
          </c:val>
          <c:extLst>
            <c:ext xmlns:c16="http://schemas.microsoft.com/office/drawing/2014/chart" uri="{C3380CC4-5D6E-409C-BE32-E72D297353CC}">
              <c16:uniqueId val="{00000000-C9A4-4B97-B37A-B017B86A754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C9A4-4B97-B37A-B017B86A754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104.03</c:v>
                </c:pt>
                <c:pt idx="1">
                  <c:v>101</c:v>
                </c:pt>
                <c:pt idx="2">
                  <c:v>97.39</c:v>
                </c:pt>
                <c:pt idx="3">
                  <c:v>84.4</c:v>
                </c:pt>
                <c:pt idx="4">
                  <c:v>90.49</c:v>
                </c:pt>
              </c:numCache>
            </c:numRef>
          </c:val>
          <c:extLst>
            <c:ext xmlns:c16="http://schemas.microsoft.com/office/drawing/2014/chart" uri="{C3380CC4-5D6E-409C-BE32-E72D297353CC}">
              <c16:uniqueId val="{00000000-FA52-4B64-B588-EAEEB937C6A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FA52-4B64-B588-EAEEB937C6A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305.38</c:v>
                </c:pt>
                <c:pt idx="1">
                  <c:v>314.95</c:v>
                </c:pt>
                <c:pt idx="2">
                  <c:v>325.54000000000002</c:v>
                </c:pt>
                <c:pt idx="3">
                  <c:v>338.85</c:v>
                </c:pt>
                <c:pt idx="4">
                  <c:v>348.17</c:v>
                </c:pt>
              </c:numCache>
            </c:numRef>
          </c:val>
          <c:extLst>
            <c:ext xmlns:c16="http://schemas.microsoft.com/office/drawing/2014/chart" uri="{C3380CC4-5D6E-409C-BE32-E72D297353CC}">
              <c16:uniqueId val="{00000000-1B1C-4E4F-8007-054F6E01C25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1B1C-4E4F-8007-054F6E01C25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千葉県　勝浦市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16386</v>
      </c>
      <c r="AM8" s="45"/>
      <c r="AN8" s="45"/>
      <c r="AO8" s="45"/>
      <c r="AP8" s="45"/>
      <c r="AQ8" s="45"/>
      <c r="AR8" s="45"/>
      <c r="AS8" s="45"/>
      <c r="AT8" s="46">
        <f>データ!$S$6</f>
        <v>93.96</v>
      </c>
      <c r="AU8" s="47"/>
      <c r="AV8" s="47"/>
      <c r="AW8" s="47"/>
      <c r="AX8" s="47"/>
      <c r="AY8" s="47"/>
      <c r="AZ8" s="47"/>
      <c r="BA8" s="47"/>
      <c r="BB8" s="48">
        <f>データ!$T$6</f>
        <v>174.39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61.89</v>
      </c>
      <c r="J10" s="47"/>
      <c r="K10" s="47"/>
      <c r="L10" s="47"/>
      <c r="M10" s="47"/>
      <c r="N10" s="47"/>
      <c r="O10" s="78"/>
      <c r="P10" s="48">
        <f>データ!$P$6</f>
        <v>98.61</v>
      </c>
      <c r="Q10" s="48"/>
      <c r="R10" s="48"/>
      <c r="S10" s="48"/>
      <c r="T10" s="48"/>
      <c r="U10" s="48"/>
      <c r="V10" s="48"/>
      <c r="W10" s="45">
        <f>データ!$Q$6</f>
        <v>5390</v>
      </c>
      <c r="X10" s="45"/>
      <c r="Y10" s="45"/>
      <c r="Z10" s="45"/>
      <c r="AA10" s="45"/>
      <c r="AB10" s="45"/>
      <c r="AC10" s="45"/>
      <c r="AD10" s="2"/>
      <c r="AE10" s="2"/>
      <c r="AF10" s="2"/>
      <c r="AG10" s="2"/>
      <c r="AH10" s="2"/>
      <c r="AI10" s="2"/>
      <c r="AJ10" s="2"/>
      <c r="AK10" s="2"/>
      <c r="AL10" s="45">
        <f>データ!$U$6</f>
        <v>15977</v>
      </c>
      <c r="AM10" s="45"/>
      <c r="AN10" s="45"/>
      <c r="AO10" s="45"/>
      <c r="AP10" s="45"/>
      <c r="AQ10" s="45"/>
      <c r="AR10" s="45"/>
      <c r="AS10" s="45"/>
      <c r="AT10" s="46">
        <f>データ!$V$6</f>
        <v>93.96</v>
      </c>
      <c r="AU10" s="47"/>
      <c r="AV10" s="47"/>
      <c r="AW10" s="47"/>
      <c r="AX10" s="47"/>
      <c r="AY10" s="47"/>
      <c r="AZ10" s="47"/>
      <c r="BA10" s="47"/>
      <c r="BB10" s="48">
        <f>データ!$W$6</f>
        <v>170.04</v>
      </c>
      <c r="BC10" s="48"/>
      <c r="BD10" s="48"/>
      <c r="BE10" s="48"/>
      <c r="BF10" s="48"/>
      <c r="BG10" s="48"/>
      <c r="BH10" s="48"/>
      <c r="BI10" s="48"/>
      <c r="BJ10" s="2"/>
      <c r="BK10" s="2"/>
      <c r="BL10" s="60" t="s">
        <v>21</v>
      </c>
      <c r="BM10" s="61"/>
      <c r="BN10" s="62" t="s">
        <v>22</v>
      </c>
      <c r="BO10" s="62"/>
      <c r="BP10" s="62"/>
      <c r="BQ10" s="62"/>
      <c r="BR10" s="62"/>
      <c r="BS10" s="62"/>
      <c r="BT10" s="62"/>
      <c r="BU10" s="62"/>
      <c r="BV10" s="62"/>
      <c r="BW10" s="62"/>
      <c r="BX10" s="62"/>
      <c r="BY10" s="63"/>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23</v>
      </c>
      <c r="BM11" s="64"/>
      <c r="BN11" s="64"/>
      <c r="BO11" s="64"/>
      <c r="BP11" s="64"/>
      <c r="BQ11" s="64"/>
      <c r="BR11" s="64"/>
      <c r="BS11" s="64"/>
      <c r="BT11" s="64"/>
      <c r="BU11" s="64"/>
      <c r="BV11" s="64"/>
      <c r="BW11" s="64"/>
      <c r="BX11" s="64"/>
      <c r="BY11" s="64"/>
      <c r="BZ11" s="6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2">
      <c r="A14" s="2"/>
      <c r="B14" s="66" t="s">
        <v>24</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25</v>
      </c>
      <c r="BM14" s="73"/>
      <c r="BN14" s="73"/>
      <c r="BO14" s="73"/>
      <c r="BP14" s="73"/>
      <c r="BQ14" s="73"/>
      <c r="BR14" s="73"/>
      <c r="BS14" s="73"/>
      <c r="BT14" s="73"/>
      <c r="BU14" s="73"/>
      <c r="BV14" s="73"/>
      <c r="BW14" s="73"/>
      <c r="BX14" s="73"/>
      <c r="BY14" s="73"/>
      <c r="BZ14" s="74"/>
    </row>
    <row r="15" spans="1:78" ht="13.5" customHeight="1" x14ac:dyDescent="0.2">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114</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9"/>
      <c r="BM44" s="80"/>
      <c r="BN44" s="80"/>
      <c r="BO44" s="80"/>
      <c r="BP44" s="80"/>
      <c r="BQ44" s="80"/>
      <c r="BR44" s="80"/>
      <c r="BS44" s="80"/>
      <c r="BT44" s="80"/>
      <c r="BU44" s="80"/>
      <c r="BV44" s="80"/>
      <c r="BW44" s="80"/>
      <c r="BX44" s="80"/>
      <c r="BY44" s="80"/>
      <c r="BZ44" s="8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2" t="s">
        <v>26</v>
      </c>
      <c r="BM45" s="73"/>
      <c r="BN45" s="73"/>
      <c r="BO45" s="73"/>
      <c r="BP45" s="73"/>
      <c r="BQ45" s="73"/>
      <c r="BR45" s="73"/>
      <c r="BS45" s="73"/>
      <c r="BT45" s="73"/>
      <c r="BU45" s="73"/>
      <c r="BV45" s="73"/>
      <c r="BW45" s="73"/>
      <c r="BX45" s="73"/>
      <c r="BY45" s="73"/>
      <c r="BZ45" s="74"/>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5"/>
      <c r="BM46" s="76"/>
      <c r="BN46" s="76"/>
      <c r="BO46" s="76"/>
      <c r="BP46" s="76"/>
      <c r="BQ46" s="76"/>
      <c r="BR46" s="76"/>
      <c r="BS46" s="76"/>
      <c r="BT46" s="76"/>
      <c r="BU46" s="76"/>
      <c r="BV46" s="76"/>
      <c r="BW46" s="76"/>
      <c r="BX46" s="76"/>
      <c r="BY46" s="76"/>
      <c r="BZ46" s="77"/>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69" t="s">
        <v>27</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7"/>
      <c r="BM60" s="58"/>
      <c r="BN60" s="58"/>
      <c r="BO60" s="58"/>
      <c r="BP60" s="58"/>
      <c r="BQ60" s="58"/>
      <c r="BR60" s="58"/>
      <c r="BS60" s="58"/>
      <c r="BT60" s="58"/>
      <c r="BU60" s="58"/>
      <c r="BV60" s="58"/>
      <c r="BW60" s="58"/>
      <c r="BX60" s="58"/>
      <c r="BY60" s="58"/>
      <c r="BZ60" s="59"/>
    </row>
    <row r="61" spans="1:78" ht="13.5" customHeight="1" x14ac:dyDescent="0.2">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2" t="s">
        <v>28</v>
      </c>
      <c r="BM64" s="73"/>
      <c r="BN64" s="73"/>
      <c r="BO64" s="73"/>
      <c r="BP64" s="73"/>
      <c r="BQ64" s="73"/>
      <c r="BR64" s="73"/>
      <c r="BS64" s="73"/>
      <c r="BT64" s="73"/>
      <c r="BU64" s="73"/>
      <c r="BV64" s="73"/>
      <c r="BW64" s="73"/>
      <c r="BX64" s="73"/>
      <c r="BY64" s="73"/>
      <c r="BZ64" s="74"/>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5"/>
      <c r="BM65" s="76"/>
      <c r="BN65" s="76"/>
      <c r="BO65" s="76"/>
      <c r="BP65" s="76"/>
      <c r="BQ65" s="76"/>
      <c r="BR65" s="76"/>
      <c r="BS65" s="76"/>
      <c r="BT65" s="76"/>
      <c r="BU65" s="76"/>
      <c r="BV65" s="76"/>
      <c r="BW65" s="76"/>
      <c r="BX65" s="76"/>
      <c r="BY65" s="76"/>
      <c r="BZ65" s="77"/>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90" t="s">
        <v>113</v>
      </c>
      <c r="BM66" s="91"/>
      <c r="BN66" s="91"/>
      <c r="BO66" s="91"/>
      <c r="BP66" s="91"/>
      <c r="BQ66" s="91"/>
      <c r="BR66" s="91"/>
      <c r="BS66" s="91"/>
      <c r="BT66" s="91"/>
      <c r="BU66" s="91"/>
      <c r="BV66" s="91"/>
      <c r="BW66" s="91"/>
      <c r="BX66" s="91"/>
      <c r="BY66" s="91"/>
      <c r="BZ66" s="9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90"/>
      <c r="BM67" s="91"/>
      <c r="BN67" s="91"/>
      <c r="BO67" s="91"/>
      <c r="BP67" s="91"/>
      <c r="BQ67" s="91"/>
      <c r="BR67" s="91"/>
      <c r="BS67" s="91"/>
      <c r="BT67" s="91"/>
      <c r="BU67" s="91"/>
      <c r="BV67" s="91"/>
      <c r="BW67" s="91"/>
      <c r="BX67" s="91"/>
      <c r="BY67" s="91"/>
      <c r="BZ67" s="9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90"/>
      <c r="BM68" s="91"/>
      <c r="BN68" s="91"/>
      <c r="BO68" s="91"/>
      <c r="BP68" s="91"/>
      <c r="BQ68" s="91"/>
      <c r="BR68" s="91"/>
      <c r="BS68" s="91"/>
      <c r="BT68" s="91"/>
      <c r="BU68" s="91"/>
      <c r="BV68" s="91"/>
      <c r="BW68" s="91"/>
      <c r="BX68" s="91"/>
      <c r="BY68" s="91"/>
      <c r="BZ68" s="9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90"/>
      <c r="BM69" s="91"/>
      <c r="BN69" s="91"/>
      <c r="BO69" s="91"/>
      <c r="BP69" s="91"/>
      <c r="BQ69" s="91"/>
      <c r="BR69" s="91"/>
      <c r="BS69" s="91"/>
      <c r="BT69" s="91"/>
      <c r="BU69" s="91"/>
      <c r="BV69" s="91"/>
      <c r="BW69" s="91"/>
      <c r="BX69" s="91"/>
      <c r="BY69" s="91"/>
      <c r="BZ69" s="9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90"/>
      <c r="BM70" s="91"/>
      <c r="BN70" s="91"/>
      <c r="BO70" s="91"/>
      <c r="BP70" s="91"/>
      <c r="BQ70" s="91"/>
      <c r="BR70" s="91"/>
      <c r="BS70" s="91"/>
      <c r="BT70" s="91"/>
      <c r="BU70" s="91"/>
      <c r="BV70" s="91"/>
      <c r="BW70" s="91"/>
      <c r="BX70" s="91"/>
      <c r="BY70" s="91"/>
      <c r="BZ70" s="9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90"/>
      <c r="BM71" s="91"/>
      <c r="BN71" s="91"/>
      <c r="BO71" s="91"/>
      <c r="BP71" s="91"/>
      <c r="BQ71" s="91"/>
      <c r="BR71" s="91"/>
      <c r="BS71" s="91"/>
      <c r="BT71" s="91"/>
      <c r="BU71" s="91"/>
      <c r="BV71" s="91"/>
      <c r="BW71" s="91"/>
      <c r="BX71" s="91"/>
      <c r="BY71" s="91"/>
      <c r="BZ71" s="9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90"/>
      <c r="BM72" s="91"/>
      <c r="BN72" s="91"/>
      <c r="BO72" s="91"/>
      <c r="BP72" s="91"/>
      <c r="BQ72" s="91"/>
      <c r="BR72" s="91"/>
      <c r="BS72" s="91"/>
      <c r="BT72" s="91"/>
      <c r="BU72" s="91"/>
      <c r="BV72" s="91"/>
      <c r="BW72" s="91"/>
      <c r="BX72" s="91"/>
      <c r="BY72" s="91"/>
      <c r="BZ72" s="9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90"/>
      <c r="BM73" s="91"/>
      <c r="BN73" s="91"/>
      <c r="BO73" s="91"/>
      <c r="BP73" s="91"/>
      <c r="BQ73" s="91"/>
      <c r="BR73" s="91"/>
      <c r="BS73" s="91"/>
      <c r="BT73" s="91"/>
      <c r="BU73" s="91"/>
      <c r="BV73" s="91"/>
      <c r="BW73" s="91"/>
      <c r="BX73" s="91"/>
      <c r="BY73" s="91"/>
      <c r="BZ73" s="9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90"/>
      <c r="BM74" s="91"/>
      <c r="BN74" s="91"/>
      <c r="BO74" s="91"/>
      <c r="BP74" s="91"/>
      <c r="BQ74" s="91"/>
      <c r="BR74" s="91"/>
      <c r="BS74" s="91"/>
      <c r="BT74" s="91"/>
      <c r="BU74" s="91"/>
      <c r="BV74" s="91"/>
      <c r="BW74" s="91"/>
      <c r="BX74" s="91"/>
      <c r="BY74" s="91"/>
      <c r="BZ74" s="9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90"/>
      <c r="BM75" s="91"/>
      <c r="BN75" s="91"/>
      <c r="BO75" s="91"/>
      <c r="BP75" s="91"/>
      <c r="BQ75" s="91"/>
      <c r="BR75" s="91"/>
      <c r="BS75" s="91"/>
      <c r="BT75" s="91"/>
      <c r="BU75" s="91"/>
      <c r="BV75" s="91"/>
      <c r="BW75" s="91"/>
      <c r="BX75" s="91"/>
      <c r="BY75" s="91"/>
      <c r="BZ75" s="9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90"/>
      <c r="BM76" s="91"/>
      <c r="BN76" s="91"/>
      <c r="BO76" s="91"/>
      <c r="BP76" s="91"/>
      <c r="BQ76" s="91"/>
      <c r="BR76" s="91"/>
      <c r="BS76" s="91"/>
      <c r="BT76" s="91"/>
      <c r="BU76" s="91"/>
      <c r="BV76" s="91"/>
      <c r="BW76" s="91"/>
      <c r="BX76" s="91"/>
      <c r="BY76" s="91"/>
      <c r="BZ76" s="9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90"/>
      <c r="BM77" s="91"/>
      <c r="BN77" s="91"/>
      <c r="BO77" s="91"/>
      <c r="BP77" s="91"/>
      <c r="BQ77" s="91"/>
      <c r="BR77" s="91"/>
      <c r="BS77" s="91"/>
      <c r="BT77" s="91"/>
      <c r="BU77" s="91"/>
      <c r="BV77" s="91"/>
      <c r="BW77" s="91"/>
      <c r="BX77" s="91"/>
      <c r="BY77" s="91"/>
      <c r="BZ77" s="9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90"/>
      <c r="BM78" s="91"/>
      <c r="BN78" s="91"/>
      <c r="BO78" s="91"/>
      <c r="BP78" s="91"/>
      <c r="BQ78" s="91"/>
      <c r="BR78" s="91"/>
      <c r="BS78" s="91"/>
      <c r="BT78" s="91"/>
      <c r="BU78" s="91"/>
      <c r="BV78" s="91"/>
      <c r="BW78" s="91"/>
      <c r="BX78" s="91"/>
      <c r="BY78" s="91"/>
      <c r="BZ78" s="9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90"/>
      <c r="BM79" s="91"/>
      <c r="BN79" s="91"/>
      <c r="BO79" s="91"/>
      <c r="BP79" s="91"/>
      <c r="BQ79" s="91"/>
      <c r="BR79" s="91"/>
      <c r="BS79" s="91"/>
      <c r="BT79" s="91"/>
      <c r="BU79" s="91"/>
      <c r="BV79" s="91"/>
      <c r="BW79" s="91"/>
      <c r="BX79" s="91"/>
      <c r="BY79" s="91"/>
      <c r="BZ79" s="9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90"/>
      <c r="BM80" s="91"/>
      <c r="BN80" s="91"/>
      <c r="BO80" s="91"/>
      <c r="BP80" s="91"/>
      <c r="BQ80" s="91"/>
      <c r="BR80" s="91"/>
      <c r="BS80" s="91"/>
      <c r="BT80" s="91"/>
      <c r="BU80" s="91"/>
      <c r="BV80" s="91"/>
      <c r="BW80" s="91"/>
      <c r="BX80" s="91"/>
      <c r="BY80" s="91"/>
      <c r="BZ80" s="9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90"/>
      <c r="BM81" s="91"/>
      <c r="BN81" s="91"/>
      <c r="BO81" s="91"/>
      <c r="BP81" s="91"/>
      <c r="BQ81" s="91"/>
      <c r="BR81" s="91"/>
      <c r="BS81" s="91"/>
      <c r="BT81" s="91"/>
      <c r="BU81" s="91"/>
      <c r="BV81" s="91"/>
      <c r="BW81" s="91"/>
      <c r="BX81" s="91"/>
      <c r="BY81" s="91"/>
      <c r="BZ81" s="9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3"/>
      <c r="BM82" s="94"/>
      <c r="BN82" s="94"/>
      <c r="BO82" s="94"/>
      <c r="BP82" s="94"/>
      <c r="BQ82" s="94"/>
      <c r="BR82" s="94"/>
      <c r="BS82" s="94"/>
      <c r="BT82" s="94"/>
      <c r="BU82" s="94"/>
      <c r="BV82" s="94"/>
      <c r="BW82" s="94"/>
      <c r="BX82" s="94"/>
      <c r="BY82" s="94"/>
      <c r="BZ82" s="95"/>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VT4B7/2i0N6yebWnMAbtD114+NJg4G+aliwLzuL1wtDKkH+fpG28iIXFVM7JY8dpoYPxcUk3VoZa3uIAfTYsng==" saltValue="ETK1fkXXq78cqHPr84/Y8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122181</v>
      </c>
      <c r="D6" s="20">
        <f t="shared" si="3"/>
        <v>46</v>
      </c>
      <c r="E6" s="20">
        <f t="shared" si="3"/>
        <v>1</v>
      </c>
      <c r="F6" s="20">
        <f t="shared" si="3"/>
        <v>0</v>
      </c>
      <c r="G6" s="20">
        <f t="shared" si="3"/>
        <v>1</v>
      </c>
      <c r="H6" s="20" t="str">
        <f t="shared" si="3"/>
        <v>千葉県　勝浦市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61.89</v>
      </c>
      <c r="P6" s="21">
        <f t="shared" si="3"/>
        <v>98.61</v>
      </c>
      <c r="Q6" s="21">
        <f t="shared" si="3"/>
        <v>5390</v>
      </c>
      <c r="R6" s="21">
        <f t="shared" si="3"/>
        <v>16386</v>
      </c>
      <c r="S6" s="21">
        <f t="shared" si="3"/>
        <v>93.96</v>
      </c>
      <c r="T6" s="21">
        <f t="shared" si="3"/>
        <v>174.39</v>
      </c>
      <c r="U6" s="21">
        <f t="shared" si="3"/>
        <v>15977</v>
      </c>
      <c r="V6" s="21">
        <f t="shared" si="3"/>
        <v>93.96</v>
      </c>
      <c r="W6" s="21">
        <f t="shared" si="3"/>
        <v>170.04</v>
      </c>
      <c r="X6" s="22">
        <f>IF(X7="",NA(),X7)</f>
        <v>104.51</v>
      </c>
      <c r="Y6" s="22">
        <f t="shared" ref="Y6:AG6" si="4">IF(Y7="",NA(),Y7)</f>
        <v>101.96</v>
      </c>
      <c r="Z6" s="22">
        <f t="shared" si="4"/>
        <v>98.16</v>
      </c>
      <c r="AA6" s="22">
        <f t="shared" si="4"/>
        <v>93.27</v>
      </c>
      <c r="AB6" s="22">
        <f t="shared" si="4"/>
        <v>97.83</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361.86</v>
      </c>
      <c r="AU6" s="22">
        <f t="shared" ref="AU6:BC6" si="6">IF(AU7="",NA(),AU7)</f>
        <v>380.83</v>
      </c>
      <c r="AV6" s="22">
        <f t="shared" si="6"/>
        <v>315.13</v>
      </c>
      <c r="AW6" s="22">
        <f t="shared" si="6"/>
        <v>303.93</v>
      </c>
      <c r="AX6" s="22">
        <f t="shared" si="6"/>
        <v>558.13</v>
      </c>
      <c r="AY6" s="22">
        <f t="shared" si="6"/>
        <v>359.47</v>
      </c>
      <c r="AZ6" s="22">
        <f t="shared" si="6"/>
        <v>369.69</v>
      </c>
      <c r="BA6" s="22">
        <f t="shared" si="6"/>
        <v>379.08</v>
      </c>
      <c r="BB6" s="22">
        <f t="shared" si="6"/>
        <v>367.55</v>
      </c>
      <c r="BC6" s="22">
        <f t="shared" si="6"/>
        <v>378.56</v>
      </c>
      <c r="BD6" s="21" t="str">
        <f>IF(BD7="","",IF(BD7="-","【-】","【"&amp;SUBSTITUTE(TEXT(BD7,"#,##0.00"),"-","△")&amp;"】"))</f>
        <v>【261.51】</v>
      </c>
      <c r="BE6" s="22">
        <f>IF(BE7="",NA(),BE7)</f>
        <v>247.94</v>
      </c>
      <c r="BF6" s="22">
        <f t="shared" ref="BF6:BN6" si="7">IF(BF7="",NA(),BF7)</f>
        <v>248.36</v>
      </c>
      <c r="BG6" s="22">
        <f t="shared" si="7"/>
        <v>275.93</v>
      </c>
      <c r="BH6" s="22">
        <f t="shared" si="7"/>
        <v>331.52</v>
      </c>
      <c r="BI6" s="22">
        <f t="shared" si="7"/>
        <v>295.25</v>
      </c>
      <c r="BJ6" s="22">
        <f t="shared" si="7"/>
        <v>401.79</v>
      </c>
      <c r="BK6" s="22">
        <f t="shared" si="7"/>
        <v>402.99</v>
      </c>
      <c r="BL6" s="22">
        <f t="shared" si="7"/>
        <v>398.98</v>
      </c>
      <c r="BM6" s="22">
        <f t="shared" si="7"/>
        <v>418.68</v>
      </c>
      <c r="BN6" s="22">
        <f t="shared" si="7"/>
        <v>395.68</v>
      </c>
      <c r="BO6" s="21" t="str">
        <f>IF(BO7="","",IF(BO7="-","【-】","【"&amp;SUBSTITUTE(TEXT(BO7,"#,##0.00"),"-","△")&amp;"】"))</f>
        <v>【265.16】</v>
      </c>
      <c r="BP6" s="22">
        <f>IF(BP7="",NA(),BP7)</f>
        <v>104.03</v>
      </c>
      <c r="BQ6" s="22">
        <f t="shared" ref="BQ6:BY6" si="8">IF(BQ7="",NA(),BQ7)</f>
        <v>101</v>
      </c>
      <c r="BR6" s="22">
        <f t="shared" si="8"/>
        <v>97.39</v>
      </c>
      <c r="BS6" s="22">
        <f t="shared" si="8"/>
        <v>84.4</v>
      </c>
      <c r="BT6" s="22">
        <f t="shared" si="8"/>
        <v>90.49</v>
      </c>
      <c r="BU6" s="22">
        <f t="shared" si="8"/>
        <v>100.12</v>
      </c>
      <c r="BV6" s="22">
        <f t="shared" si="8"/>
        <v>98.66</v>
      </c>
      <c r="BW6" s="22">
        <f t="shared" si="8"/>
        <v>98.64</v>
      </c>
      <c r="BX6" s="22">
        <f t="shared" si="8"/>
        <v>94.78</v>
      </c>
      <c r="BY6" s="22">
        <f t="shared" si="8"/>
        <v>97.59</v>
      </c>
      <c r="BZ6" s="21" t="str">
        <f>IF(BZ7="","",IF(BZ7="-","【-】","【"&amp;SUBSTITUTE(TEXT(BZ7,"#,##0.00"),"-","△")&amp;"】"))</f>
        <v>【102.35】</v>
      </c>
      <c r="CA6" s="22">
        <f>IF(CA7="",NA(),CA7)</f>
        <v>305.38</v>
      </c>
      <c r="CB6" s="22">
        <f t="shared" ref="CB6:CJ6" si="9">IF(CB7="",NA(),CB7)</f>
        <v>314.95</v>
      </c>
      <c r="CC6" s="22">
        <f t="shared" si="9"/>
        <v>325.54000000000002</v>
      </c>
      <c r="CD6" s="22">
        <f t="shared" si="9"/>
        <v>338.85</v>
      </c>
      <c r="CE6" s="22">
        <f t="shared" si="9"/>
        <v>348.17</v>
      </c>
      <c r="CF6" s="22">
        <f t="shared" si="9"/>
        <v>174.97</v>
      </c>
      <c r="CG6" s="22">
        <f t="shared" si="9"/>
        <v>178.59</v>
      </c>
      <c r="CH6" s="22">
        <f t="shared" si="9"/>
        <v>178.92</v>
      </c>
      <c r="CI6" s="22">
        <f t="shared" si="9"/>
        <v>181.3</v>
      </c>
      <c r="CJ6" s="22">
        <f t="shared" si="9"/>
        <v>181.71</v>
      </c>
      <c r="CK6" s="21" t="str">
        <f>IF(CK7="","",IF(CK7="-","【-】","【"&amp;SUBSTITUTE(TEXT(CK7,"#,##0.00"),"-","△")&amp;"】"))</f>
        <v>【167.74】</v>
      </c>
      <c r="CL6" s="22">
        <f>IF(CL7="",NA(),CL7)</f>
        <v>36.44</v>
      </c>
      <c r="CM6" s="22">
        <f t="shared" ref="CM6:CU6" si="10">IF(CM7="",NA(),CM7)</f>
        <v>35.56</v>
      </c>
      <c r="CN6" s="22">
        <f t="shared" si="10"/>
        <v>33.799999999999997</v>
      </c>
      <c r="CO6" s="22">
        <f t="shared" si="10"/>
        <v>33.590000000000003</v>
      </c>
      <c r="CP6" s="22">
        <f t="shared" si="10"/>
        <v>34.31</v>
      </c>
      <c r="CQ6" s="22">
        <f t="shared" si="10"/>
        <v>55.63</v>
      </c>
      <c r="CR6" s="22">
        <f t="shared" si="10"/>
        <v>55.03</v>
      </c>
      <c r="CS6" s="22">
        <f t="shared" si="10"/>
        <v>55.14</v>
      </c>
      <c r="CT6" s="22">
        <f t="shared" si="10"/>
        <v>55.89</v>
      </c>
      <c r="CU6" s="22">
        <f t="shared" si="10"/>
        <v>55.72</v>
      </c>
      <c r="CV6" s="21" t="str">
        <f>IF(CV7="","",IF(CV7="-","【-】","【"&amp;SUBSTITUTE(TEXT(CV7,"#,##0.00"),"-","△")&amp;"】"))</f>
        <v>【60.29】</v>
      </c>
      <c r="CW6" s="22">
        <f>IF(CW7="",NA(),CW7)</f>
        <v>73.739999999999995</v>
      </c>
      <c r="CX6" s="22">
        <f t="shared" ref="CX6:DF6" si="11">IF(CX7="",NA(),CX7)</f>
        <v>74.09</v>
      </c>
      <c r="CY6" s="22">
        <f t="shared" si="11"/>
        <v>74.5</v>
      </c>
      <c r="CZ6" s="22">
        <f t="shared" si="11"/>
        <v>71.73</v>
      </c>
      <c r="DA6" s="22">
        <f t="shared" si="11"/>
        <v>69.010000000000005</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56.4</v>
      </c>
      <c r="DI6" s="22">
        <f t="shared" ref="DI6:DQ6" si="12">IF(DI7="",NA(),DI7)</f>
        <v>57.22</v>
      </c>
      <c r="DJ6" s="22">
        <f t="shared" si="12"/>
        <v>57.58</v>
      </c>
      <c r="DK6" s="22">
        <f t="shared" si="12"/>
        <v>58.04</v>
      </c>
      <c r="DL6" s="22">
        <f t="shared" si="12"/>
        <v>59.48</v>
      </c>
      <c r="DM6" s="22">
        <f t="shared" si="12"/>
        <v>48.05</v>
      </c>
      <c r="DN6" s="22">
        <f t="shared" si="12"/>
        <v>48.87</v>
      </c>
      <c r="DO6" s="22">
        <f t="shared" si="12"/>
        <v>49.92</v>
      </c>
      <c r="DP6" s="22">
        <f t="shared" si="12"/>
        <v>50.63</v>
      </c>
      <c r="DQ6" s="22">
        <f t="shared" si="12"/>
        <v>51.29</v>
      </c>
      <c r="DR6" s="21" t="str">
        <f>IF(DR7="","",IF(DR7="-","【-】","【"&amp;SUBSTITUTE(TEXT(DR7,"#,##0.00"),"-","△")&amp;"】"))</f>
        <v>【50.88】</v>
      </c>
      <c r="DS6" s="22">
        <f>IF(DS7="",NA(),DS7)</f>
        <v>14.56</v>
      </c>
      <c r="DT6" s="22">
        <f t="shared" ref="DT6:EB6" si="13">IF(DT7="",NA(),DT7)</f>
        <v>14.32</v>
      </c>
      <c r="DU6" s="22">
        <f t="shared" si="13"/>
        <v>35.58</v>
      </c>
      <c r="DV6" s="22">
        <f t="shared" si="13"/>
        <v>35.229999999999997</v>
      </c>
      <c r="DW6" s="22">
        <f t="shared" si="13"/>
        <v>35.69</v>
      </c>
      <c r="DX6" s="22">
        <f t="shared" si="13"/>
        <v>13.39</v>
      </c>
      <c r="DY6" s="22">
        <f t="shared" si="13"/>
        <v>14.85</v>
      </c>
      <c r="DZ6" s="22">
        <f t="shared" si="13"/>
        <v>16.88</v>
      </c>
      <c r="EA6" s="22">
        <f t="shared" si="13"/>
        <v>18.28</v>
      </c>
      <c r="EB6" s="22">
        <f t="shared" si="13"/>
        <v>19.61</v>
      </c>
      <c r="EC6" s="21" t="str">
        <f>IF(EC7="","",IF(EC7="-","【-】","【"&amp;SUBSTITUTE(TEXT(EC7,"#,##0.00"),"-","△")&amp;"】"))</f>
        <v>【22.30】</v>
      </c>
      <c r="ED6" s="22">
        <f>IF(ED7="",NA(),ED7)</f>
        <v>1.31</v>
      </c>
      <c r="EE6" s="22">
        <f t="shared" ref="EE6:EM6" si="14">IF(EE7="",NA(),EE7)</f>
        <v>0.91</v>
      </c>
      <c r="EF6" s="22">
        <f t="shared" si="14"/>
        <v>0.05</v>
      </c>
      <c r="EG6" s="22">
        <f t="shared" si="14"/>
        <v>0.5</v>
      </c>
      <c r="EH6" s="22">
        <f t="shared" si="14"/>
        <v>0.11</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2">
      <c r="A7" s="15"/>
      <c r="B7" s="24">
        <v>2021</v>
      </c>
      <c r="C7" s="24">
        <v>122181</v>
      </c>
      <c r="D7" s="24">
        <v>46</v>
      </c>
      <c r="E7" s="24">
        <v>1</v>
      </c>
      <c r="F7" s="24">
        <v>0</v>
      </c>
      <c r="G7" s="24">
        <v>1</v>
      </c>
      <c r="H7" s="24" t="s">
        <v>93</v>
      </c>
      <c r="I7" s="24" t="s">
        <v>94</v>
      </c>
      <c r="J7" s="24" t="s">
        <v>95</v>
      </c>
      <c r="K7" s="24" t="s">
        <v>96</v>
      </c>
      <c r="L7" s="24" t="s">
        <v>97</v>
      </c>
      <c r="M7" s="24" t="s">
        <v>98</v>
      </c>
      <c r="N7" s="25" t="s">
        <v>99</v>
      </c>
      <c r="O7" s="25">
        <v>61.89</v>
      </c>
      <c r="P7" s="25">
        <v>98.61</v>
      </c>
      <c r="Q7" s="25">
        <v>5390</v>
      </c>
      <c r="R7" s="25">
        <v>16386</v>
      </c>
      <c r="S7" s="25">
        <v>93.96</v>
      </c>
      <c r="T7" s="25">
        <v>174.39</v>
      </c>
      <c r="U7" s="25">
        <v>15977</v>
      </c>
      <c r="V7" s="25">
        <v>93.96</v>
      </c>
      <c r="W7" s="25">
        <v>170.04</v>
      </c>
      <c r="X7" s="25">
        <v>104.51</v>
      </c>
      <c r="Y7" s="25">
        <v>101.96</v>
      </c>
      <c r="Z7" s="25">
        <v>98.16</v>
      </c>
      <c r="AA7" s="25">
        <v>93.27</v>
      </c>
      <c r="AB7" s="25">
        <v>97.83</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361.86</v>
      </c>
      <c r="AU7" s="25">
        <v>380.83</v>
      </c>
      <c r="AV7" s="25">
        <v>315.13</v>
      </c>
      <c r="AW7" s="25">
        <v>303.93</v>
      </c>
      <c r="AX7" s="25">
        <v>558.13</v>
      </c>
      <c r="AY7" s="25">
        <v>359.47</v>
      </c>
      <c r="AZ7" s="25">
        <v>369.69</v>
      </c>
      <c r="BA7" s="25">
        <v>379.08</v>
      </c>
      <c r="BB7" s="25">
        <v>367.55</v>
      </c>
      <c r="BC7" s="25">
        <v>378.56</v>
      </c>
      <c r="BD7" s="25">
        <v>261.51</v>
      </c>
      <c r="BE7" s="25">
        <v>247.94</v>
      </c>
      <c r="BF7" s="25">
        <v>248.36</v>
      </c>
      <c r="BG7" s="25">
        <v>275.93</v>
      </c>
      <c r="BH7" s="25">
        <v>331.52</v>
      </c>
      <c r="BI7" s="25">
        <v>295.25</v>
      </c>
      <c r="BJ7" s="25">
        <v>401.79</v>
      </c>
      <c r="BK7" s="25">
        <v>402.99</v>
      </c>
      <c r="BL7" s="25">
        <v>398.98</v>
      </c>
      <c r="BM7" s="25">
        <v>418.68</v>
      </c>
      <c r="BN7" s="25">
        <v>395.68</v>
      </c>
      <c r="BO7" s="25">
        <v>265.16000000000003</v>
      </c>
      <c r="BP7" s="25">
        <v>104.03</v>
      </c>
      <c r="BQ7" s="25">
        <v>101</v>
      </c>
      <c r="BR7" s="25">
        <v>97.39</v>
      </c>
      <c r="BS7" s="25">
        <v>84.4</v>
      </c>
      <c r="BT7" s="25">
        <v>90.49</v>
      </c>
      <c r="BU7" s="25">
        <v>100.12</v>
      </c>
      <c r="BV7" s="25">
        <v>98.66</v>
      </c>
      <c r="BW7" s="25">
        <v>98.64</v>
      </c>
      <c r="BX7" s="25">
        <v>94.78</v>
      </c>
      <c r="BY7" s="25">
        <v>97.59</v>
      </c>
      <c r="BZ7" s="25">
        <v>102.35</v>
      </c>
      <c r="CA7" s="25">
        <v>305.38</v>
      </c>
      <c r="CB7" s="25">
        <v>314.95</v>
      </c>
      <c r="CC7" s="25">
        <v>325.54000000000002</v>
      </c>
      <c r="CD7" s="25">
        <v>338.85</v>
      </c>
      <c r="CE7" s="25">
        <v>348.17</v>
      </c>
      <c r="CF7" s="25">
        <v>174.97</v>
      </c>
      <c r="CG7" s="25">
        <v>178.59</v>
      </c>
      <c r="CH7" s="25">
        <v>178.92</v>
      </c>
      <c r="CI7" s="25">
        <v>181.3</v>
      </c>
      <c r="CJ7" s="25">
        <v>181.71</v>
      </c>
      <c r="CK7" s="25">
        <v>167.74</v>
      </c>
      <c r="CL7" s="25">
        <v>36.44</v>
      </c>
      <c r="CM7" s="25">
        <v>35.56</v>
      </c>
      <c r="CN7" s="25">
        <v>33.799999999999997</v>
      </c>
      <c r="CO7" s="25">
        <v>33.590000000000003</v>
      </c>
      <c r="CP7" s="25">
        <v>34.31</v>
      </c>
      <c r="CQ7" s="25">
        <v>55.63</v>
      </c>
      <c r="CR7" s="25">
        <v>55.03</v>
      </c>
      <c r="CS7" s="25">
        <v>55.14</v>
      </c>
      <c r="CT7" s="25">
        <v>55.89</v>
      </c>
      <c r="CU7" s="25">
        <v>55.72</v>
      </c>
      <c r="CV7" s="25">
        <v>60.29</v>
      </c>
      <c r="CW7" s="25">
        <v>73.739999999999995</v>
      </c>
      <c r="CX7" s="25">
        <v>74.09</v>
      </c>
      <c r="CY7" s="25">
        <v>74.5</v>
      </c>
      <c r="CZ7" s="25">
        <v>71.73</v>
      </c>
      <c r="DA7" s="25">
        <v>69.010000000000005</v>
      </c>
      <c r="DB7" s="25">
        <v>82.04</v>
      </c>
      <c r="DC7" s="25">
        <v>81.900000000000006</v>
      </c>
      <c r="DD7" s="25">
        <v>81.39</v>
      </c>
      <c r="DE7" s="25">
        <v>81.27</v>
      </c>
      <c r="DF7" s="25">
        <v>81.260000000000005</v>
      </c>
      <c r="DG7" s="25">
        <v>90.12</v>
      </c>
      <c r="DH7" s="25">
        <v>56.4</v>
      </c>
      <c r="DI7" s="25">
        <v>57.22</v>
      </c>
      <c r="DJ7" s="25">
        <v>57.58</v>
      </c>
      <c r="DK7" s="25">
        <v>58.04</v>
      </c>
      <c r="DL7" s="25">
        <v>59.48</v>
      </c>
      <c r="DM7" s="25">
        <v>48.05</v>
      </c>
      <c r="DN7" s="25">
        <v>48.87</v>
      </c>
      <c r="DO7" s="25">
        <v>49.92</v>
      </c>
      <c r="DP7" s="25">
        <v>50.63</v>
      </c>
      <c r="DQ7" s="25">
        <v>51.29</v>
      </c>
      <c r="DR7" s="25">
        <v>50.88</v>
      </c>
      <c r="DS7" s="25">
        <v>14.56</v>
      </c>
      <c r="DT7" s="25">
        <v>14.32</v>
      </c>
      <c r="DU7" s="25">
        <v>35.58</v>
      </c>
      <c r="DV7" s="25">
        <v>35.229999999999997</v>
      </c>
      <c r="DW7" s="25">
        <v>35.69</v>
      </c>
      <c r="DX7" s="25">
        <v>13.39</v>
      </c>
      <c r="DY7" s="25">
        <v>14.85</v>
      </c>
      <c r="DZ7" s="25">
        <v>16.88</v>
      </c>
      <c r="EA7" s="25">
        <v>18.28</v>
      </c>
      <c r="EB7" s="25">
        <v>19.61</v>
      </c>
      <c r="EC7" s="25">
        <v>22.3</v>
      </c>
      <c r="ED7" s="25">
        <v>1.31</v>
      </c>
      <c r="EE7" s="25">
        <v>0.91</v>
      </c>
      <c r="EF7" s="25">
        <v>0.05</v>
      </c>
      <c r="EG7" s="25">
        <v>0.5</v>
      </c>
      <c r="EH7" s="25">
        <v>0.11</v>
      </c>
      <c r="EI7" s="25">
        <v>0.54</v>
      </c>
      <c r="EJ7" s="25">
        <v>0.5</v>
      </c>
      <c r="EK7" s="25">
        <v>0.52</v>
      </c>
      <c r="EL7" s="25">
        <v>0.53</v>
      </c>
      <c r="EM7" s="25">
        <v>0.48</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菊地 武人</cp:lastModifiedBy>
  <cp:lastPrinted>2023-02-23T23:56:10Z</cp:lastPrinted>
  <dcterms:created xsi:type="dcterms:W3CDTF">2022-12-01T00:56:15Z</dcterms:created>
  <dcterms:modified xsi:type="dcterms:W3CDTF">2023-02-24T00:37:36Z</dcterms:modified>
  <cp:category/>
</cp:coreProperties>
</file>