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D66ED81C-932C-4E9C-AC57-09C34BD73745}" xr6:coauthVersionLast="47" xr6:coauthVersionMax="47" xr10:uidLastSave="{00000000-0000-0000-0000-000000000000}"/>
  <workbookProtection workbookAlgorithmName="SHA-512" workbookHashValue="V7MxMySVds8Zk4IGUwYPgqSrChsMTcl+s+I2aCVkQjguFmL34sktzFqDNDcpOWHju1IMpM0q+gIQWdjfNF2Ouw==" workbookSaltValue="kJ75fbVmSpuPSV3i13WTp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R6" i="5"/>
  <c r="AD10" i="4" s="1"/>
  <c r="Q6" i="5"/>
  <c r="W10" i="4" s="1"/>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H85" i="4"/>
  <c r="AT10" i="4"/>
  <c r="I10" i="4"/>
  <c r="BB8" i="4"/>
  <c r="AT8" i="4"/>
  <c r="AL8" i="4"/>
  <c r="AD8" i="4"/>
  <c r="W8" i="4"/>
  <c r="P8" i="4"/>
  <c r="B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<sst xmlns="http://schemas.openxmlformats.org/spreadsheetml/2006/main" count="236" uniqueCount="117">
  <si>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</si>
  <si>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</si>
  <si>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</si>
  <si>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</si>
  <si>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</si>
  <si>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</si>
  <si>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</si>
  <si>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</si>
  <si>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</si>
  <si>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</si>
  <si>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</si>
  <si>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</si>
  <si>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</si>
  <si>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</si>
  <si>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</si>
  <si>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</si>
  <si>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</si>
  <si>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</si>
  <si>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</si>
  <si>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</si>
  <si>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</si>
  <si>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</si>
  <si>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</si>
  <si>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</si>
  <si>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</si>
  <si>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</si>
  <si>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</si>
  <si>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</si>
  <si>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</si>
  <si>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</si>
  <si>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</si>
  <si>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</si>
  <si>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</si>
  <si>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</si>
  <si>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</si>
  <si>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</si>
  <si>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</si>
  <si>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</si>
  <si>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</si>
  <si>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</si>
  <si>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</si>
  <si>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</si>
  <si>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</si>
  <si>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</si>
  <si>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</si>
  <si>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</si>
  <si>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</si>
  <si>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</si>
  <si>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</si>
  <si>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</si>
  <si>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</si>
  <si>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</si>
  <si>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</si>
  <si>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</si>
  <si>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</si>
  <si>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</si>
  <si>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</si>
  <si>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</si>
  <si>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</si>
  <si>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</si>
  <si>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</si>
  <si>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</si>
  <si>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</si>
  <si>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</si>
  <si>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</si>
  <si>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</si>
  <si>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</si>
  <si>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</si>
  <si>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</si>
  <si>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</si>
  <si>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</si>
  <si>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</si>
  <si>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</si>
  <si>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</si>
  <si>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</si>
  <si>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</si>
  <si>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</si>
  <si>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</si>
  <si>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</si>
  <si>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</si>
  <si>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</si>
  <si>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</si>
  <si>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</si>
  <si>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</si>
  <si>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</si>
  <si>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</si>
  <si>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</si>
  <si>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</si>
  <si>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</si>
  <si>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</si>
  <si>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</si>
  <si>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</si>
  <si>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</si>
  <si>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</si>
  <si>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</si>
  <si>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</si>
  <si>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</si>
  <si>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</si>
  <si>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</si>
  <si>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</si>
  <si>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</si>
  <si>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</si>
  <si>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</si>
  <si>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</si>
  <si>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</si>
  <si>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</si>
  <si>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</si>
  <si>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</si>
  <si>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</si>
  <si>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</si>
  <si>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</si>
  <si>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</si>
  <si>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</si>
  <si>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</si>
  <si>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経常収支比率は１００％を超えて推移しており，健全な状態を保っている。
　また，流動比率も１００％を確保し，キャッシュフロー上良好である。
　使用料収入の増加や流域下水道維持管理費負担金の減少などにより経費回収率は改善したが，汚水処理原価は類似団体と比較して高い水準にある。
　当市は下水処理を流域で行っているため，その維持管理費負担金が処理原価において大きなウェートを占めており，今後の電気料金や物価の高騰等による原価増が懸念される。
　公共インフラとしての下水道を適切に維持管理していくために，業務の効率化等による経費抑制と，適正な使用料水準の確保に向けた検討が求められる状況である。
</t>
    <phoneticPr fontId="4"/>
  </si>
  <si>
    <t>　ストックマネジメントにより老朽化対策の優先順位付けを行っている。
　また，管路の効率的な予防保全型維持管理を目的とした包括的民間委託により，職員数を抑制しながら，巡視点検，カメラ調査，更正工事による改築業務を実施している。
　今後も管路等の老朽化が進むため，ストックマネジメントや包括委託などの手法をより有効に機能させていくことが求められる状況である。</t>
    <phoneticPr fontId="4"/>
  </si>
  <si>
    <t xml:space="preserve">  現在の経営健全度はキャッシュフロー面を含めて，概ね良好な状態を保てている。
　しかしながら今後は，老朽化の進行による改築費用等の増加や，エネルギー価格をはじめとする物価高騰による流域下水道維持管理費の増加等が懸念される。
　引き続き，経営戦略に基づく適切な事業運営に努め，健全経営の持続を目指していく。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</si>
</sst>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0.08</c:v>
                </c:pt>
                <c:pt idx="3" formatCode="#,##0.00;&quot;△&quot;#,##0.00;&quot;-&quot;">
                  <c:v>0.01</c:v>
                </c:pt>
                <c:pt idx="4" formatCode="#,##0.00;&quot;△&quot;#,##0.00;&quot;-&quot;">
                  <c:v>0.09</c:v>
                </c:pt>
              </c:numCache>
            </c:numRef>
          </c:val>
          <c:extLst>
            <c:ext xmlns:c16="http://schemas.microsoft.com/office/drawing/2014/chart" uri="{C3380CC4-5D6E-409C-BE32-E72D297353CC}">
              <c16:uniqueId val="{00000000-5037-4066-A54D-552F1A11CC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5037-4066-A54D-552F1A11CC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A-49E8-82EF-5FFA782712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2E6A-49E8-82EF-5FFA782712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86.77</c:v>
                </c:pt>
                <c:pt idx="1">
                  <c:v>91.03</c:v>
                </c:pt>
                <c:pt idx="2">
                  <c:v>91.04</c:v>
                </c:pt>
                <c:pt idx="3">
                  <c:v>91.07</c:v>
                </c:pt>
                <c:pt idx="4">
                  <c:v>94.95</c:v>
                </c:pt>
              </c:numCache>
            </c:numRef>
          </c:val>
          <c:extLst>
            <c:ext xmlns:c16="http://schemas.microsoft.com/office/drawing/2014/chart" uri="{C3380CC4-5D6E-409C-BE32-E72D297353CC}">
              <c16:uniqueId val="{00000000-96BE-4479-B00A-51A56656E9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96BE-4479-B00A-51A56656E9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105.75</c:v>
                </c:pt>
                <c:pt idx="1">
                  <c:v>104.38</c:v>
                </c:pt>
                <c:pt idx="2">
                  <c:v>104.89</c:v>
                </c:pt>
                <c:pt idx="3">
                  <c:v>103.7</c:v>
                </c:pt>
                <c:pt idx="4">
                  <c:v>104.33</c:v>
                </c:pt>
              </c:numCache>
            </c:numRef>
          </c:val>
          <c:extLst>
            <c:ext xmlns:c16="http://schemas.microsoft.com/office/drawing/2014/chart" uri="{C3380CC4-5D6E-409C-BE32-E72D297353CC}">
              <c16:uniqueId val="{00000000-D95E-4BC9-8C5F-BCD6734302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D95E-4BC9-8C5F-BCD6734302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11.22</c:v>
                </c:pt>
                <c:pt idx="1">
                  <c:v>13.83</c:v>
                </c:pt>
                <c:pt idx="2">
                  <c:v>16.440000000000001</c:v>
                </c:pt>
                <c:pt idx="3">
                  <c:v>18.95</c:v>
                </c:pt>
                <c:pt idx="4">
                  <c:v>21.43</c:v>
                </c:pt>
              </c:numCache>
            </c:numRef>
          </c:val>
          <c:extLst>
            <c:ext xmlns:c16="http://schemas.microsoft.com/office/drawing/2014/chart" uri="{C3380CC4-5D6E-409C-BE32-E72D297353CC}">
              <c16:uniqueId val="{00000000-633C-47A8-9D89-3F8EE6A28B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633C-47A8-9D89-3F8EE6A28B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1.01</c:v>
                </c:pt>
                <c:pt idx="1">
                  <c:v>1.01</c:v>
                </c:pt>
                <c:pt idx="2">
                  <c:v>5.69</c:v>
                </c:pt>
                <c:pt idx="3">
                  <c:v>6.09</c:v>
                </c:pt>
                <c:pt idx="4">
                  <c:v>6.35</c:v>
                </c:pt>
              </c:numCache>
            </c:numRef>
          </c:val>
          <c:extLst>
            <c:ext xmlns:c16="http://schemas.microsoft.com/office/drawing/2014/chart" uri="{C3380CC4-5D6E-409C-BE32-E72D297353CC}">
              <c16:uniqueId val="{00000000-322A-4717-B645-570600665C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322A-4717-B645-570600665C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A9-46E0-906A-F2FA54FE4F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DAA9-46E0-906A-F2FA54FE4F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115.72</c:v>
                </c:pt>
                <c:pt idx="1">
                  <c:v>124.84</c:v>
                </c:pt>
                <c:pt idx="2">
                  <c:v>147.28</c:v>
                </c:pt>
                <c:pt idx="3">
                  <c:v>136.30000000000001</c:v>
                </c:pt>
                <c:pt idx="4">
                  <c:v>128.47</c:v>
                </c:pt>
              </c:numCache>
            </c:numRef>
          </c:val>
          <c:extLst>
            <c:ext xmlns:c16="http://schemas.microsoft.com/office/drawing/2014/chart" uri="{C3380CC4-5D6E-409C-BE32-E72D297353CC}">
              <c16:uniqueId val="{00000000-406E-44D9-B6DD-F65D8A9A17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406E-44D9-B6DD-F65D8A9A17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569.70000000000005</c:v>
                </c:pt>
                <c:pt idx="1">
                  <c:v>542.1</c:v>
                </c:pt>
                <c:pt idx="2">
                  <c:v>528.86</c:v>
                </c:pt>
                <c:pt idx="3">
                  <c:v>484.36</c:v>
                </c:pt>
                <c:pt idx="4">
                  <c:v>464.94</c:v>
                </c:pt>
              </c:numCache>
            </c:numRef>
          </c:val>
          <c:extLst>
            <c:ext xmlns:c16="http://schemas.microsoft.com/office/drawing/2014/chart" uri="{C3380CC4-5D6E-409C-BE32-E72D297353CC}">
              <c16:uniqueId val="{00000000-4B92-446F-8AAC-F7356C4F5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4B92-446F-8AAC-F7356C4F5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101.69</c:v>
                </c:pt>
                <c:pt idx="1">
                  <c:v>94.98</c:v>
                </c:pt>
                <c:pt idx="2">
                  <c:v>97.45</c:v>
                </c:pt>
                <c:pt idx="3">
                  <c:v>95.94</c:v>
                </c:pt>
                <c:pt idx="4">
                  <c:v>100.7</c:v>
                </c:pt>
              </c:numCache>
            </c:numRef>
          </c:val>
          <c:extLst>
            <c:ext xmlns:c16="http://schemas.microsoft.com/office/drawing/2014/chart" uri="{C3380CC4-5D6E-409C-BE32-E72D297353CC}">
              <c16:uniqueId val="{00000000-DBDD-4127-BA4D-3649A54060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DBDD-4127-BA4D-3649A54060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146.63</c:v>
                </c:pt>
                <c:pt idx="1">
                  <c:v>154.54</c:v>
                </c:pt>
                <c:pt idx="2">
                  <c:v>150.6</c:v>
                </c:pt>
                <c:pt idx="3">
                  <c:v>148</c:v>
                </c:pt>
                <c:pt idx="4">
                  <c:v>142.09</c:v>
                </c:pt>
              </c:numCache>
            </c:numRef>
          </c:val>
          <c:extLst>
            <c:ext xmlns:c16="http://schemas.microsoft.com/office/drawing/2014/chart" uri="{C3380CC4-5D6E-409C-BE32-E72D297353CC}">
              <c16:uniqueId val="{00000000-3963-445D-9488-C7A9D98440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3963-445D-9488-C7A9D98440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非設置</v>
      </c>
      <c r="AE8" s="41"/>
      <c r="AF8" s="41"/>
      <c r="AG8" s="41"/>
      <c r="AH8" s="41"/>
      <c r="AI8" s="41"/>
      <c r="AJ8" s="41"/>
      <c r="AK8" s="3"/>
      <c r="AL8" s="42">
        <f>データ!S6</f>
        <v>431267</v>
      </c>
      <c r="AM8" s="42"/>
      <c r="AN8" s="42"/>
      <c r="AO8" s="42"/>
      <c r="AP8" s="42"/>
      <c r="AQ8" s="42"/>
      <c r="AR8" s="42"/>
      <c r="AS8" s="42"/>
      <c r="AT8" s="35">
        <f>データ!T6</f>
        <v>114.74</v>
      </c>
      <c r="AU8" s="35"/>
      <c r="AV8" s="35"/>
      <c r="AW8" s="35"/>
      <c r="AX8" s="35"/>
      <c r="AY8" s="35"/>
      <c r="AZ8" s="35"/>
      <c r="BA8" s="35"/>
      <c r="BB8" s="35">
        <f>データ!U6</f>
        <v>3758.65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76.02</v>
      </c>
      <c r="J10" s="35"/>
      <c r="K10" s="35"/>
      <c r="L10" s="35"/>
      <c r="M10" s="35"/>
      <c r="N10" s="35"/>
      <c r="O10" s="35"/>
      <c r="P10" s="35">
        <f>データ!P6</f>
        <v>90.3</v>
      </c>
      <c r="Q10" s="35"/>
      <c r="R10" s="35"/>
      <c r="S10" s="35"/>
      <c r="T10" s="35"/>
      <c r="U10" s="35"/>
      <c r="V10" s="35"/>
      <c r="W10" s="35">
        <f>データ!Q6</f>
        <v>79.819999999999993</v>
      </c>
      <c r="X10" s="35"/>
      <c r="Y10" s="35"/>
      <c r="Z10" s="35"/>
      <c r="AA10" s="35"/>
      <c r="AB10" s="35"/>
      <c r="AC10" s="35"/>
      <c r="AD10" s="42">
        <f>データ!R6</f>
        <v>2357</v>
      </c>
      <c r="AE10" s="42"/>
      <c r="AF10" s="42"/>
      <c r="AG10" s="42"/>
      <c r="AH10" s="42"/>
      <c r="AI10" s="42"/>
      <c r="AJ10" s="42"/>
      <c r="AK10" s="2"/>
      <c r="AL10" s="42">
        <f>データ!V6</f>
        <v>389377</v>
      </c>
      <c r="AM10" s="42"/>
      <c r="AN10" s="42"/>
      <c r="AO10" s="42"/>
      <c r="AP10" s="42"/>
      <c r="AQ10" s="42"/>
      <c r="AR10" s="42"/>
      <c r="AS10" s="42"/>
      <c r="AT10" s="35">
        <f>データ!W6</f>
        <v>46.55</v>
      </c>
      <c r="AU10" s="35"/>
      <c r="AV10" s="35"/>
      <c r="AW10" s="35"/>
      <c r="AX10" s="35"/>
      <c r="AY10" s="35"/>
      <c r="AZ10" s="35"/>
      <c r="BA10" s="35"/>
      <c r="BB10" s="35">
        <f>データ!X6</f>
        <v>8364.7000000000007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FSO5Zm+0qjAQPltKXiq1J/K5QmkPWy3uXjEr4n8puQVyePEiGyewKPnTWNbBcozS9QtxcQWrXYYJCjH1dbdvw==" saltValue="+zGgo74IKz++IqoLsP5f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122173</v>
      </c>
      <c r="D6" s="19">
        <f t="shared" si="3"/>
        <v>46</v>
      </c>
      <c r="E6" s="19">
        <f t="shared" si="3"/>
        <v>17</v>
      </c>
      <c r="F6" s="19">
        <f t="shared" si="3"/>
        <v>1</v>
      </c>
      <c r="G6" s="19">
        <f t="shared" si="3"/>
        <v>0</v>
      </c>
      <c r="H6" s="19" t="str">
        <f t="shared" si="3"/>
        <v>千葉県　柏市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76.02</v>
      </c>
      <c r="P6" s="20">
        <f t="shared" si="3"/>
        <v>90.3</v>
      </c>
      <c r="Q6" s="20">
        <f t="shared" si="3"/>
        <v>79.819999999999993</v>
      </c>
      <c r="R6" s="20">
        <f t="shared" si="3"/>
        <v>2357</v>
      </c>
      <c r="S6" s="20">
        <f t="shared" si="3"/>
        <v>431267</v>
      </c>
      <c r="T6" s="20">
        <f t="shared" si="3"/>
        <v>114.74</v>
      </c>
      <c r="U6" s="20">
        <f t="shared" si="3"/>
        <v>3758.65</v>
      </c>
      <c r="V6" s="20">
        <f t="shared" si="3"/>
        <v>389377</v>
      </c>
      <c r="W6" s="20">
        <f t="shared" si="3"/>
        <v>46.55</v>
      </c>
      <c r="X6" s="20">
        <f t="shared" si="3"/>
        <v>8364.7000000000007</v>
      </c>
      <c r="Y6" s="21">
        <f>IF(Y7="",NA(),Y7)</f>
        <v>105.75</v>
      </c>
      <c r="Z6" s="21">
        <f t="shared" ref="Z6:AH6" si="4">IF(Z7="",NA(),Z7)</f>
        <v>104.38</v>
      </c>
      <c r="AA6" s="21">
        <f t="shared" si="4"/>
        <v>104.89</v>
      </c>
      <c r="AB6" s="21">
        <f t="shared" si="4"/>
        <v>103.7</v>
      </c>
      <c r="AC6" s="21">
        <f t="shared" si="4"/>
        <v>104.33</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115.72</v>
      </c>
      <c r="AV6" s="21">
        <f t="shared" ref="AV6:BD6" si="6">IF(AV7="",NA(),AV7)</f>
        <v>124.84</v>
      </c>
      <c r="AW6" s="21">
        <f t="shared" si="6"/>
        <v>147.28</v>
      </c>
      <c r="AX6" s="21">
        <f t="shared" si="6"/>
        <v>136.30000000000001</v>
      </c>
      <c r="AY6" s="21">
        <f t="shared" si="6"/>
        <v>128.47</v>
      </c>
      <c r="AZ6" s="21">
        <f t="shared" si="6"/>
        <v>83.46</v>
      </c>
      <c r="BA6" s="21">
        <f t="shared" si="6"/>
        <v>80.64</v>
      </c>
      <c r="BB6" s="21">
        <f t="shared" si="6"/>
        <v>88.1</v>
      </c>
      <c r="BC6" s="21">
        <f t="shared" si="6"/>
        <v>84.84</v>
      </c>
      <c r="BD6" s="21">
        <f t="shared" si="6"/>
        <v>88.42</v>
      </c>
      <c r="BE6" s="20" t="str">
        <f>IF(BE7="","",IF(BE7="-","【-】","【"&amp;SUBSTITUTE(TEXT(BE7,"#,##0.00"),"-","△")&amp;"】"))</f>
        <v>【71.39】</v>
      </c>
      <c r="BF6" s="21">
        <f>IF(BF7="",NA(),BF7)</f>
        <v>569.70000000000005</v>
      </c>
      <c r="BG6" s="21">
        <f t="shared" ref="BG6:BO6" si="7">IF(BG7="",NA(),BG7)</f>
        <v>542.1</v>
      </c>
      <c r="BH6" s="21">
        <f t="shared" si="7"/>
        <v>528.86</v>
      </c>
      <c r="BI6" s="21">
        <f t="shared" si="7"/>
        <v>484.36</v>
      </c>
      <c r="BJ6" s="21">
        <f t="shared" si="7"/>
        <v>464.94</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101.69</v>
      </c>
      <c r="BR6" s="21">
        <f t="shared" ref="BR6:BZ6" si="8">IF(BR7="",NA(),BR7)</f>
        <v>94.98</v>
      </c>
      <c r="BS6" s="21">
        <f t="shared" si="8"/>
        <v>97.45</v>
      </c>
      <c r="BT6" s="21">
        <f t="shared" si="8"/>
        <v>95.94</v>
      </c>
      <c r="BU6" s="21">
        <f t="shared" si="8"/>
        <v>100.7</v>
      </c>
      <c r="BV6" s="21">
        <f t="shared" si="8"/>
        <v>100.97</v>
      </c>
      <c r="BW6" s="21">
        <f t="shared" si="8"/>
        <v>101.84</v>
      </c>
      <c r="BX6" s="21">
        <f t="shared" si="8"/>
        <v>101.62</v>
      </c>
      <c r="BY6" s="21">
        <f t="shared" si="8"/>
        <v>102.36</v>
      </c>
      <c r="BZ6" s="21">
        <f t="shared" si="8"/>
        <v>103.76</v>
      </c>
      <c r="CA6" s="20" t="str">
        <f>IF(CA7="","",IF(CA7="-","【-】","【"&amp;SUBSTITUTE(TEXT(CA7,"#,##0.00"),"-","△")&amp;"】"))</f>
        <v>【99.73】</v>
      </c>
      <c r="CB6" s="21">
        <f>IF(CB7="",NA(),CB7)</f>
        <v>146.63</v>
      </c>
      <c r="CC6" s="21">
        <f t="shared" ref="CC6:CK6" si="9">IF(CC7="",NA(),CC7)</f>
        <v>154.54</v>
      </c>
      <c r="CD6" s="21">
        <f t="shared" si="9"/>
        <v>150.6</v>
      </c>
      <c r="CE6" s="21">
        <f t="shared" si="9"/>
        <v>148</v>
      </c>
      <c r="CF6" s="21">
        <f t="shared" si="9"/>
        <v>142.09</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86.77</v>
      </c>
      <c r="CY6" s="21">
        <f t="shared" ref="CY6:DG6" si="11">IF(CY7="",NA(),CY7)</f>
        <v>91.03</v>
      </c>
      <c r="CZ6" s="21">
        <f t="shared" si="11"/>
        <v>91.04</v>
      </c>
      <c r="DA6" s="21">
        <f t="shared" si="11"/>
        <v>91.07</v>
      </c>
      <c r="DB6" s="21">
        <f t="shared" si="11"/>
        <v>94.95</v>
      </c>
      <c r="DC6" s="21">
        <f t="shared" si="11"/>
        <v>96.75</v>
      </c>
      <c r="DD6" s="21">
        <f t="shared" si="11"/>
        <v>96.78</v>
      </c>
      <c r="DE6" s="21">
        <f t="shared" si="11"/>
        <v>97</v>
      </c>
      <c r="DF6" s="21">
        <f t="shared" si="11"/>
        <v>97.24</v>
      </c>
      <c r="DG6" s="21">
        <f t="shared" si="11"/>
        <v>97.79</v>
      </c>
      <c r="DH6" s="20" t="str">
        <f>IF(DH7="","",IF(DH7="-","【-】","【"&amp;SUBSTITUTE(TEXT(DH7,"#,##0.00"),"-","△")&amp;"】"))</f>
        <v>【95.72】</v>
      </c>
      <c r="DI6" s="21">
        <f>IF(DI7="",NA(),DI7)</f>
        <v>11.22</v>
      </c>
      <c r="DJ6" s="21">
        <f t="shared" ref="DJ6:DR6" si="12">IF(DJ7="",NA(),DJ7)</f>
        <v>13.83</v>
      </c>
      <c r="DK6" s="21">
        <f t="shared" si="12"/>
        <v>16.440000000000001</v>
      </c>
      <c r="DL6" s="21">
        <f t="shared" si="12"/>
        <v>18.95</v>
      </c>
      <c r="DM6" s="21">
        <f t="shared" si="12"/>
        <v>21.43</v>
      </c>
      <c r="DN6" s="21">
        <f t="shared" si="12"/>
        <v>28.24</v>
      </c>
      <c r="DO6" s="21">
        <f t="shared" si="12"/>
        <v>29.38</v>
      </c>
      <c r="DP6" s="21">
        <f t="shared" si="12"/>
        <v>30.6</v>
      </c>
      <c r="DQ6" s="21">
        <f t="shared" si="12"/>
        <v>27.39</v>
      </c>
      <c r="DR6" s="21">
        <f t="shared" si="12"/>
        <v>30.42</v>
      </c>
      <c r="DS6" s="20" t="str">
        <f>IF(DS7="","",IF(DS7="-","【-】","【"&amp;SUBSTITUTE(TEXT(DS7,"#,##0.00"),"-","△")&amp;"】"))</f>
        <v>【38.17】</v>
      </c>
      <c r="DT6" s="21">
        <f>IF(DT7="",NA(),DT7)</f>
        <v>1.01</v>
      </c>
      <c r="DU6" s="21">
        <f t="shared" ref="DU6:EC6" si="13">IF(DU7="",NA(),DU7)</f>
        <v>1.01</v>
      </c>
      <c r="DV6" s="21">
        <f t="shared" si="13"/>
        <v>5.69</v>
      </c>
      <c r="DW6" s="21">
        <f t="shared" si="13"/>
        <v>6.09</v>
      </c>
      <c r="DX6" s="21">
        <f t="shared" si="13"/>
        <v>6.35</v>
      </c>
      <c r="DY6" s="21">
        <f t="shared" si="13"/>
        <v>3.67</v>
      </c>
      <c r="DZ6" s="21">
        <f t="shared" si="13"/>
        <v>3.45</v>
      </c>
      <c r="EA6" s="21">
        <f t="shared" si="13"/>
        <v>5.0199999999999996</v>
      </c>
      <c r="EB6" s="21">
        <f t="shared" si="13"/>
        <v>5.86</v>
      </c>
      <c r="EC6" s="21">
        <f t="shared" si="13"/>
        <v>6.66</v>
      </c>
      <c r="ED6" s="20" t="str">
        <f>IF(ED7="","",IF(ED7="-","【-】","【"&amp;SUBSTITUTE(TEXT(ED7,"#,##0.00"),"-","△")&amp;"】"))</f>
        <v>【6.54】</v>
      </c>
      <c r="EE6" s="20">
        <f>IF(EE7="",NA(),EE7)</f>
        <v>0</v>
      </c>
      <c r="EF6" s="20">
        <f t="shared" ref="EF6:EN6" si="14">IF(EF7="",NA(),EF7)</f>
        <v>0</v>
      </c>
      <c r="EG6" s="21">
        <f t="shared" si="14"/>
        <v>0.08</v>
      </c>
      <c r="EH6" s="21">
        <f t="shared" si="14"/>
        <v>0.01</v>
      </c>
      <c r="EI6" s="21">
        <f t="shared" si="14"/>
        <v>0.09</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2">
      <c r="A7" s="14"/>
      <c r="B7" s="23">
        <v>2021</v>
      </c>
      <c r="C7" s="23">
        <v>122173</v>
      </c>
      <c r="D7" s="23">
        <v>46</v>
      </c>
      <c r="E7" s="23">
        <v>17</v>
      </c>
      <c r="F7" s="23">
        <v>1</v>
      </c>
      <c r="G7" s="23">
        <v>0</v>
      </c>
      <c r="H7" s="23" t="s">
        <v>96</v>
      </c>
      <c r="I7" s="23" t="s">
        <v>97</v>
      </c>
      <c r="J7" s="23" t="s">
        <v>98</v>
      </c>
      <c r="K7" s="23" t="s">
        <v>99</v>
      </c>
      <c r="L7" s="23" t="s">
        <v>100</v>
      </c>
      <c r="M7" s="23" t="s">
        <v>101</v>
      </c>
      <c r="N7" s="24" t="s">
        <v>102</v>
      </c>
      <c r="O7" s="24">
        <v>76.02</v>
      </c>
      <c r="P7" s="24">
        <v>90.3</v>
      </c>
      <c r="Q7" s="24">
        <v>79.819999999999993</v>
      </c>
      <c r="R7" s="24">
        <v>2357</v>
      </c>
      <c r="S7" s="24">
        <v>431267</v>
      </c>
      <c r="T7" s="24">
        <v>114.74</v>
      </c>
      <c r="U7" s="24">
        <v>3758.65</v>
      </c>
      <c r="V7" s="24">
        <v>389377</v>
      </c>
      <c r="W7" s="24">
        <v>46.55</v>
      </c>
      <c r="X7" s="24">
        <v>8364.7000000000007</v>
      </c>
      <c r="Y7" s="24">
        <v>105.75</v>
      </c>
      <c r="Z7" s="24">
        <v>104.38</v>
      </c>
      <c r="AA7" s="24">
        <v>104.89</v>
      </c>
      <c r="AB7" s="24">
        <v>103.7</v>
      </c>
      <c r="AC7" s="24">
        <v>104.33</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115.72</v>
      </c>
      <c r="AV7" s="24">
        <v>124.84</v>
      </c>
      <c r="AW7" s="24">
        <v>147.28</v>
      </c>
      <c r="AX7" s="24">
        <v>136.30000000000001</v>
      </c>
      <c r="AY7" s="24">
        <v>128.47</v>
      </c>
      <c r="AZ7" s="24">
        <v>83.46</v>
      </c>
      <c r="BA7" s="24">
        <v>80.64</v>
      </c>
      <c r="BB7" s="24">
        <v>88.1</v>
      </c>
      <c r="BC7" s="24">
        <v>84.84</v>
      </c>
      <c r="BD7" s="24">
        <v>88.42</v>
      </c>
      <c r="BE7" s="24">
        <v>71.39</v>
      </c>
      <c r="BF7" s="24">
        <v>569.70000000000005</v>
      </c>
      <c r="BG7" s="24">
        <v>542.1</v>
      </c>
      <c r="BH7" s="24">
        <v>528.86</v>
      </c>
      <c r="BI7" s="24">
        <v>484.36</v>
      </c>
      <c r="BJ7" s="24">
        <v>464.94</v>
      </c>
      <c r="BK7" s="24">
        <v>612.6</v>
      </c>
      <c r="BL7" s="24">
        <v>606.79999999999995</v>
      </c>
      <c r="BM7" s="24">
        <v>585.55999999999995</v>
      </c>
      <c r="BN7" s="24">
        <v>565.62</v>
      </c>
      <c r="BO7" s="24">
        <v>544.61</v>
      </c>
      <c r="BP7" s="24">
        <v>669.11</v>
      </c>
      <c r="BQ7" s="24">
        <v>101.69</v>
      </c>
      <c r="BR7" s="24">
        <v>94.98</v>
      </c>
      <c r="BS7" s="24">
        <v>97.45</v>
      </c>
      <c r="BT7" s="24">
        <v>95.94</v>
      </c>
      <c r="BU7" s="24">
        <v>100.7</v>
      </c>
      <c r="BV7" s="24">
        <v>100.97</v>
      </c>
      <c r="BW7" s="24">
        <v>101.84</v>
      </c>
      <c r="BX7" s="24">
        <v>101.62</v>
      </c>
      <c r="BY7" s="24">
        <v>102.36</v>
      </c>
      <c r="BZ7" s="24">
        <v>103.76</v>
      </c>
      <c r="CA7" s="24">
        <v>99.73</v>
      </c>
      <c r="CB7" s="24">
        <v>146.63</v>
      </c>
      <c r="CC7" s="24">
        <v>154.54</v>
      </c>
      <c r="CD7" s="24">
        <v>150.6</v>
      </c>
      <c r="CE7" s="24">
        <v>148</v>
      </c>
      <c r="CF7" s="24">
        <v>142.09</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86.77</v>
      </c>
      <c r="CY7" s="24">
        <v>91.03</v>
      </c>
      <c r="CZ7" s="24">
        <v>91.04</v>
      </c>
      <c r="DA7" s="24">
        <v>91.07</v>
      </c>
      <c r="DB7" s="24">
        <v>94.95</v>
      </c>
      <c r="DC7" s="24">
        <v>96.75</v>
      </c>
      <c r="DD7" s="24">
        <v>96.78</v>
      </c>
      <c r="DE7" s="24">
        <v>97</v>
      </c>
      <c r="DF7" s="24">
        <v>97.24</v>
      </c>
      <c r="DG7" s="24">
        <v>97.79</v>
      </c>
      <c r="DH7" s="24">
        <v>95.72</v>
      </c>
      <c r="DI7" s="24">
        <v>11.22</v>
      </c>
      <c r="DJ7" s="24">
        <v>13.83</v>
      </c>
      <c r="DK7" s="24">
        <v>16.440000000000001</v>
      </c>
      <c r="DL7" s="24">
        <v>18.95</v>
      </c>
      <c r="DM7" s="24">
        <v>21.43</v>
      </c>
      <c r="DN7" s="24">
        <v>28.24</v>
      </c>
      <c r="DO7" s="24">
        <v>29.38</v>
      </c>
      <c r="DP7" s="24">
        <v>30.6</v>
      </c>
      <c r="DQ7" s="24">
        <v>27.39</v>
      </c>
      <c r="DR7" s="24">
        <v>30.42</v>
      </c>
      <c r="DS7" s="24">
        <v>38.17</v>
      </c>
      <c r="DT7" s="24">
        <v>1.01</v>
      </c>
      <c r="DU7" s="24">
        <v>1.01</v>
      </c>
      <c r="DV7" s="24">
        <v>5.69</v>
      </c>
      <c r="DW7" s="24">
        <v>6.09</v>
      </c>
      <c r="DX7" s="24">
        <v>6.35</v>
      </c>
      <c r="DY7" s="24">
        <v>3.67</v>
      </c>
      <c r="DZ7" s="24">
        <v>3.45</v>
      </c>
      <c r="EA7" s="24">
        <v>5.0199999999999996</v>
      </c>
      <c r="EB7" s="24">
        <v>5.86</v>
      </c>
      <c r="EC7" s="24">
        <v>6.66</v>
      </c>
      <c r="ED7" s="24">
        <v>6.54</v>
      </c>
      <c r="EE7" s="24">
        <v>0</v>
      </c>
      <c r="EF7" s="24">
        <v>0</v>
      </c>
      <c r="EG7" s="24">
        <v>0.08</v>
      </c>
      <c r="EH7" s="24">
        <v>0.01</v>
      </c>
      <c r="EI7" s="24">
        <v>0.09</v>
      </c>
      <c r="EJ7" s="24">
        <v>0.1</v>
      </c>
      <c r="EK7" s="24">
        <v>0.12</v>
      </c>
      <c r="EL7" s="24">
        <v>0.19</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2023-02-01T04:25:20Z</cp:lastPrinted>
  <dcterms:created xsi:type="dcterms:W3CDTF">2023-01-12T23:28:51Z</dcterms:created>
  <dcterms:modified xsi:type="dcterms:W3CDTF">2023-02-01T04:25:22Z</dcterms:modified>
  <cp:category/>
</cp:coreProperties>
</file>