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UserData\m.nkmr184\Desktop\経営比較分析表\175 下水道（農業）修正依頼\"/>
    </mc:Choice>
  </mc:AlternateContent>
  <xr:revisionPtr revIDLastSave="0" documentId="13_ncr:1_{1FC53C97-8707-4FF3-9775-29FB283F1518}" xr6:coauthVersionLast="47" xr6:coauthVersionMax="47" xr10:uidLastSave="{00000000-0000-0000-0000-000000000000}"/>
  <workbookProtection workbookAlgorithmName="SHA-512" workbookHashValue="vtYe7YST+JVWJ+N5rf/3rfRS/nlIl9xDm1xQeRqWGFWk7y1T1Hg2ExTdIwI1cYIq5uXWmyOLFyr2Tcogm9fR2Q==" workbookSaltValue="5ftGGjmQLllOYUt84KoUYQ==" workbookSpinCount="100000" lockStructure="1"/>
  <bookViews>
    <workbookView xWindow="28680" yWindow="-120" windowWidth="29040" windowHeight="1572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W10" i="4"/>
  <c r="I10" i="4"/>
  <c r="BB8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<sst xmlns="http://schemas.openxmlformats.org/spreadsheetml/2006/main" count="236" uniqueCount="120">
  <si>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</si>
  <si>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</si>
  <si>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</si>
  <si>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</si>
  <si>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</si>
  <si>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</si>
  <si>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</si>
  <si>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</si>
  <si>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</si>
  <si>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</si>
  <si>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</si>
  <si>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</si>
  <si>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</si>
  <si>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</si>
  <si>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</si>
  <si>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</si>
  <si>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</si>
  <si>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</si>
  <si>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</si>
  <si>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</si>
  <si>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</si>
  <si>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</si>
  <si>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</si>
  <si>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</si>
  <si>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</si>
  <si>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</si>
  <si>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</si>
  <si>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</si>
  <si>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</si>
  <si>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</si>
  <si>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</si>
  <si>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</si>
  <si>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</si>
  <si>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</si>
  <si>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</si>
  <si>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</si>
  <si>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</si>
  <si>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</si>
  <si>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</si>
  <si>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</si>
  <si>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</si>
  <si>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</si>
  <si>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</si>
  <si>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</si>
  <si>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</si>
  <si>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</si>
  <si>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</si>
  <si>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</si>
  <si>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</si>
  <si>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</si>
  <si>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</si>
  <si>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</si>
  <si>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</si>
  <si>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</si>
  <si>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</si>
  <si>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</si>
  <si>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</si>
  <si>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</si>
  <si>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</si>
  <si>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</si>
  <si>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</si>
  <si>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</si>
  <si>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</si>
  <si>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</si>
  <si>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</si>
  <si>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</si>
  <si>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</si>
  <si>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</si>
  <si>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</si>
  <si>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</si>
  <si>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</si>
  <si>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</si>
  <si>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</si>
  <si>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</si>
  <si>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</si>
  <si>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</si>
  <si>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</si>
  <si>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</si>
  <si>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</si>
  <si>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</si>
  <si>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</si>
  <si>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</si>
  <si>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</si>
  <si>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</si>
  <si>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</si>
  <si>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</si>
  <si>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</si>
  <si>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</si>
  <si>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</si>
  <si>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</si>
  <si>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</si>
  <si>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</si>
  <si>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</si>
  <si>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</si>
  <si>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</si>
  <si>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</si>
  <si>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</si>
  <si>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</si>
  <si>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佐倉市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</si>
  <si>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</si>
  <si>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</si>
  <si>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</si>
  <si>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</si>
  <si>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</si>
  <si>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</si>
  <si>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</si>
  <si>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</si>
  <si>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</si>
  <si>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</si>
  <si>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</si>
  <si>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</si>
  <si>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</si>
  <si>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</si>
  <si>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</si>
  <si>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</si>
  <si>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</si>
  <si>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</si>
  <si>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管渠については、直ちに改修の必要性が生じている状況ではないが、耐用年数を鑑みると、今後大規模な改修も必要となってくる可能性が高い。</t>
    <rPh sb="9" eb="10">
      <t>タダ</t>
    </rPh>
    <rPh sb="32" eb="34">
      <t>タイヨウ</t>
    </rPh>
    <rPh sb="34" eb="36">
      <t>ネンスウ</t>
    </rPh>
    <rPh sb="37" eb="38">
      <t>カンガ</t>
    </rPh>
    <rPh sb="42" eb="44">
      <t>コンゴ</t>
    </rPh>
    <rPh sb="44" eb="47">
      <t>ダイキボ</t>
    </rPh>
    <rPh sb="48" eb="50">
      <t>カイシュウ</t>
    </rPh>
    <rPh sb="51" eb="53">
      <t>ヒツヨウ</t>
    </rPh>
    <rPh sb="59" eb="62">
      <t>カノウセイ</t>
    </rPh>
    <rPh sb="63" eb="64">
      <t>タカ</t>
    </rPh>
    <phoneticPr fontId="4"/>
  </si>
  <si>
    <t>　処理区域内の水洗化率は90％を超えているものの、年々人口が減少している地域であり、当該事業を現状のまま継続する場合、経費回収率等の抜本的な改善は難しい状況である。</t>
    <rPh sb="1" eb="3">
      <t>ショリ</t>
    </rPh>
    <rPh sb="3" eb="6">
      <t>クイキナイ</t>
    </rPh>
    <rPh sb="7" eb="10">
      <t>スイセンカ</t>
    </rPh>
    <rPh sb="10" eb="11">
      <t>リツ</t>
    </rPh>
    <rPh sb="16" eb="17">
      <t>コ</t>
    </rPh>
    <rPh sb="25" eb="27">
      <t>ネンネン</t>
    </rPh>
    <rPh sb="27" eb="29">
      <t>ジンコウ</t>
    </rPh>
    <rPh sb="30" eb="32">
      <t>ゲンショウ</t>
    </rPh>
    <rPh sb="36" eb="38">
      <t>チイキ</t>
    </rPh>
    <rPh sb="42" eb="44">
      <t>トウガイ</t>
    </rPh>
    <rPh sb="44" eb="46">
      <t>ジギョウ</t>
    </rPh>
    <rPh sb="47" eb="49">
      <t>ゲンジョウ</t>
    </rPh>
    <rPh sb="52" eb="54">
      <t>ケイゾク</t>
    </rPh>
    <rPh sb="56" eb="58">
      <t>バアイ</t>
    </rPh>
    <rPh sb="59" eb="61">
      <t>ケイヒ</t>
    </rPh>
    <rPh sb="61" eb="63">
      <t>カイシュウ</t>
    </rPh>
    <rPh sb="63" eb="64">
      <t>リツ</t>
    </rPh>
    <rPh sb="64" eb="65">
      <t>トウ</t>
    </rPh>
    <rPh sb="66" eb="69">
      <t>バッポンテキ</t>
    </rPh>
    <rPh sb="70" eb="72">
      <t>カイゼン</t>
    </rPh>
    <rPh sb="73" eb="74">
      <t>ムズカ</t>
    </rPh>
    <rPh sb="76" eb="78">
      <t>ジョウキョウ</t>
    </rPh>
    <phoneticPr fontId="4"/>
  </si>
  <si>
    <t>　上記１のとおり、経費回収率の改善が見込まれない一方で、処理施設及び管渠の老朽化による費用の増大も危惧され、本事業の経営状況の改善は難しい状況である。
　そのため、現在公共下水道への接続を目指し、検討を進めているところである。</t>
    <rPh sb="1" eb="3">
      <t>ジョウキ</t>
    </rPh>
    <rPh sb="9" eb="11">
      <t>ケイヒ</t>
    </rPh>
    <rPh sb="11" eb="13">
      <t>カイシュウ</t>
    </rPh>
    <rPh sb="13" eb="14">
      <t>リツ</t>
    </rPh>
    <rPh sb="15" eb="17">
      <t>カイゼン</t>
    </rPh>
    <rPh sb="18" eb="20">
      <t>ミコ</t>
    </rPh>
    <rPh sb="24" eb="26">
      <t>イッポウ</t>
    </rPh>
    <rPh sb="28" eb="30">
      <t>ショリ</t>
    </rPh>
    <rPh sb="30" eb="32">
      <t>シセツ</t>
    </rPh>
    <rPh sb="32" eb="33">
      <t>オヨ</t>
    </rPh>
    <rPh sb="34" eb="36">
      <t>カンキョ</t>
    </rPh>
    <rPh sb="37" eb="40">
      <t>ロウキュウカ</t>
    </rPh>
    <rPh sb="43" eb="45">
      <t>ヒヨウ</t>
    </rPh>
    <rPh sb="46" eb="48">
      <t>ゾウダイ</t>
    </rPh>
    <rPh sb="49" eb="51">
      <t>キグ</t>
    </rPh>
    <rPh sb="54" eb="55">
      <t>ホン</t>
    </rPh>
    <rPh sb="55" eb="57">
      <t>ジギョウ</t>
    </rPh>
    <rPh sb="58" eb="60">
      <t>ケイエイ</t>
    </rPh>
    <rPh sb="60" eb="62">
      <t>ジョウキョウ</t>
    </rPh>
    <rPh sb="63" eb="65">
      <t>カイゼン</t>
    </rPh>
    <rPh sb="66" eb="67">
      <t>ムズカ</t>
    </rPh>
    <rPh sb="69" eb="71">
      <t>ジョウキョウ</t>
    </rPh>
    <rPh sb="82" eb="84">
      <t>ゲンザイ</t>
    </rPh>
    <rPh sb="84" eb="86">
      <t>コウキョウ</t>
    </rPh>
    <rPh sb="86" eb="89">
      <t>ゲスイドウ</t>
    </rPh>
    <rPh sb="91" eb="93">
      <t>セツゾク</t>
    </rPh>
    <rPh sb="94" eb="96">
      <t>メザ</t>
    </rPh>
    <rPh sb="98" eb="100">
      <t>ケントウ</t>
    </rPh>
    <rPh sb="101" eb="102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</si>
</sst>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2F-4412-9BC7-17B3B314E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029144"/>
        <c:axId val="10448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2F-4412-9BC7-17B3B314E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029144"/>
        <c:axId val="104487424"/>
      </c:lineChart>
      <c:dateAx>
        <c:axId val="475029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4487424"/>
        <c:crosses val="autoZero"/>
        <c:auto val="1"/>
        <c:lblOffset val="100"/>
        <c:baseTimeUnit val="years"/>
      </c:dateAx>
      <c:valAx>
        <c:axId val="10448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5029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63.11</c:v>
                </c:pt>
                <c:pt idx="1">
                  <c:v>59.84</c:v>
                </c:pt>
                <c:pt idx="2">
                  <c:v>67.209999999999994</c:v>
                </c:pt>
                <c:pt idx="3">
                  <c:v>68.03</c:v>
                </c:pt>
                <c:pt idx="4">
                  <c:v>65.569999999999993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F-4F0A-8D0A-A62EA755B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597696"/>
        <c:axId val="477592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F-4F0A-8D0A-A62EA755B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597696"/>
        <c:axId val="477592600"/>
      </c:lineChart>
      <c:dateAx>
        <c:axId val="4775976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7592600"/>
        <c:crosses val="autoZero"/>
        <c:auto val="1"/>
        <c:lblOffset val="100"/>
        <c:baseTimeUnit val="years"/>
      </c:dateAx>
      <c:valAx>
        <c:axId val="477592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7597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92.11</c:v>
                </c:pt>
                <c:pt idx="1">
                  <c:v>92.72</c:v>
                </c:pt>
                <c:pt idx="2">
                  <c:v>91.95</c:v>
                </c:pt>
                <c:pt idx="3">
                  <c:v>91.47</c:v>
                </c:pt>
                <c:pt idx="4">
                  <c:v>90.24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E-4227-AD19-3F930FA9B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598480"/>
        <c:axId val="47759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9E-4227-AD19-3F930FA9B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598480"/>
        <c:axId val="477596128"/>
      </c:lineChart>
      <c:dateAx>
        <c:axId val="4775984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7596128"/>
        <c:crosses val="autoZero"/>
        <c:auto val="1"/>
        <c:lblOffset val="100"/>
        <c:baseTimeUnit val="years"/>
      </c:dateAx>
      <c:valAx>
        <c:axId val="47759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7598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4-4E4B-935E-1D0B35DD1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586256"/>
        <c:axId val="476584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E4-4E4B-935E-1D0B35DD1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86256"/>
        <c:axId val="476584296"/>
      </c:lineChart>
      <c:dateAx>
        <c:axId val="4765862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6584296"/>
        <c:crosses val="autoZero"/>
        <c:auto val="1"/>
        <c:lblOffset val="100"/>
        <c:baseTimeUnit val="years"/>
      </c:dateAx>
      <c:valAx>
        <c:axId val="476584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6586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7-483C-A856-5ADE1AD69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584688"/>
        <c:axId val="47658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B7-483C-A856-5ADE1AD69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84688"/>
        <c:axId val="476583120"/>
      </c:lineChart>
      <c:dateAx>
        <c:axId val="47658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6583120"/>
        <c:crosses val="autoZero"/>
        <c:auto val="1"/>
        <c:lblOffset val="100"/>
        <c:baseTimeUnit val="years"/>
      </c:dateAx>
      <c:valAx>
        <c:axId val="47658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658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D4-4B46-B581-043B2590C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713592"/>
        <c:axId val="477712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D4-4B46-B581-043B2590C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713592"/>
        <c:axId val="477712808"/>
      </c:lineChart>
      <c:dateAx>
        <c:axId val="477713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7712808"/>
        <c:crosses val="autoZero"/>
        <c:auto val="1"/>
        <c:lblOffset val="100"/>
        <c:baseTimeUnit val="years"/>
      </c:dateAx>
      <c:valAx>
        <c:axId val="477712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7713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C-4038-BDC3-C0132EC35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717512"/>
        <c:axId val="477714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DC-4038-BDC3-C0132EC35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717512"/>
        <c:axId val="477714376"/>
      </c:lineChart>
      <c:dateAx>
        <c:axId val="4777175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7714376"/>
        <c:crosses val="autoZero"/>
        <c:auto val="1"/>
        <c:lblOffset val="100"/>
        <c:baseTimeUnit val="years"/>
      </c:dateAx>
      <c:valAx>
        <c:axId val="477714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7717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5-4C5D-8CFE-F3F813B7D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715160"/>
        <c:axId val="47771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65-4C5D-8CFE-F3F813B7D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715160"/>
        <c:axId val="477715552"/>
      </c:lineChart>
      <c:dateAx>
        <c:axId val="4777151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7715552"/>
        <c:crosses val="autoZero"/>
        <c:auto val="1"/>
        <c:lblOffset val="100"/>
        <c:baseTimeUnit val="years"/>
      </c:dateAx>
      <c:valAx>
        <c:axId val="47771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7715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638.99</c:v>
                </c:pt>
                <c:pt idx="1">
                  <c:v>498.3</c:v>
                </c:pt>
                <c:pt idx="2">
                  <c:v>354.74</c:v>
                </c:pt>
                <c:pt idx="3">
                  <c:v>212.71</c:v>
                </c:pt>
                <c:pt idx="4">
                  <c:v>112.74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4-4F2D-AEFA-E1ADAECA8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716728"/>
        <c:axId val="47771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24-4F2D-AEFA-E1ADAECA8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716728"/>
        <c:axId val="477717120"/>
      </c:lineChart>
      <c:dateAx>
        <c:axId val="477716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7717120"/>
        <c:crosses val="autoZero"/>
        <c:auto val="1"/>
        <c:lblOffset val="100"/>
        <c:baseTimeUnit val="years"/>
      </c:dateAx>
      <c:valAx>
        <c:axId val="47771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7716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18.12</c:v>
                </c:pt>
                <c:pt idx="1">
                  <c:v>19.739999999999998</c:v>
                </c:pt>
                <c:pt idx="2">
                  <c:v>17.16</c:v>
                </c:pt>
                <c:pt idx="3">
                  <c:v>22.9</c:v>
                </c:pt>
                <c:pt idx="4">
                  <c:v>22.99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8-4542-BF25-15963CA88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595344"/>
        <c:axId val="47759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E8-4542-BF25-15963CA88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595344"/>
        <c:axId val="477591424"/>
      </c:lineChart>
      <c:dateAx>
        <c:axId val="4775953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7591424"/>
        <c:crosses val="autoZero"/>
        <c:auto val="1"/>
        <c:lblOffset val="100"/>
        <c:baseTimeUnit val="years"/>
      </c:dateAx>
      <c:valAx>
        <c:axId val="47759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7595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551.22</c:v>
                </c:pt>
                <c:pt idx="1">
                  <c:v>554.14</c:v>
                </c:pt>
                <c:pt idx="2">
                  <c:v>555.54</c:v>
                </c:pt>
                <c:pt idx="3">
                  <c:v>421.15</c:v>
                </c:pt>
                <c:pt idx="4">
                  <c:v>396.43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6-4336-86AB-879234B5D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594560"/>
        <c:axId val="477596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16-4336-86AB-879234B5D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594560"/>
        <c:axId val="477596520"/>
      </c:lineChart>
      <c:dateAx>
        <c:axId val="4775945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7596520"/>
        <c:crosses val="autoZero"/>
        <c:auto val="1"/>
        <c:lblOffset val="100"/>
        <c:baseTimeUnit val="years"/>
      </c:dateAx>
      <c:valAx>
        <c:axId val="477596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7594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8" t="str">
        <f>データ!H6</f>
        <v>千葉県　佐倉市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172232</v>
      </c>
      <c r="AM8" s="45"/>
      <c r="AN8" s="45"/>
      <c r="AO8" s="45"/>
      <c r="AP8" s="45"/>
      <c r="AQ8" s="45"/>
      <c r="AR8" s="45"/>
      <c r="AS8" s="45"/>
      <c r="AT8" s="46">
        <f>データ!T6</f>
        <v>103.69</v>
      </c>
      <c r="AU8" s="46"/>
      <c r="AV8" s="46"/>
      <c r="AW8" s="46"/>
      <c r="AX8" s="46"/>
      <c r="AY8" s="46"/>
      <c r="AZ8" s="46"/>
      <c r="BA8" s="46"/>
      <c r="BB8" s="46">
        <f>データ!U6</f>
        <v>1661.03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0.14000000000000001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45">
        <f>データ!R6</f>
        <v>6168</v>
      </c>
      <c r="AE10" s="45"/>
      <c r="AF10" s="45"/>
      <c r="AG10" s="45"/>
      <c r="AH10" s="45"/>
      <c r="AI10" s="45"/>
      <c r="AJ10" s="45"/>
      <c r="AK10" s="2"/>
      <c r="AL10" s="45">
        <f>データ!V6</f>
        <v>246</v>
      </c>
      <c r="AM10" s="45"/>
      <c r="AN10" s="45"/>
      <c r="AO10" s="45"/>
      <c r="AP10" s="45"/>
      <c r="AQ10" s="45"/>
      <c r="AR10" s="45"/>
      <c r="AS10" s="45"/>
      <c r="AT10" s="46">
        <f>データ!W6</f>
        <v>0.16</v>
      </c>
      <c r="AU10" s="46"/>
      <c r="AV10" s="46"/>
      <c r="AW10" s="46"/>
      <c r="AX10" s="46"/>
      <c r="AY10" s="46"/>
      <c r="AZ10" s="46"/>
      <c r="BA10" s="46"/>
      <c r="BB10" s="46">
        <f>データ!X6</f>
        <v>1537.5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119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44</v>
      </c>
      <c r="N86" s="12" t="s">
        <v>44</v>
      </c>
      <c r="O86" s="12" t="str">
        <f>データ!EO6</f>
        <v>【0.03】</v>
      </c>
    </row>
  </sheetData>
  <sheetProtection algorithmName="SHA-512" hashValue="vosnAPbApLk6EJSK2ePXCT+i6GCM062MwDH4hoKMMyIy6dqXICdCgXSyO1Xv/npM8b8J1bdPhRk2OLaYaNfgvg==" saltValue="8Q08wa/N5xzm9DlkX+d/B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2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2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2">
      <c r="A6" s="14" t="s">
        <v>97</v>
      </c>
      <c r="B6" s="19">
        <f>B7</f>
        <v>2021</v>
      </c>
      <c r="C6" s="19">
        <f t="shared" ref="C6:X6" si="3">C7</f>
        <v>122122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千葉県　佐倉市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0.14000000000000001</v>
      </c>
      <c r="Q6" s="20">
        <f t="shared" si="3"/>
        <v>100</v>
      </c>
      <c r="R6" s="20">
        <f t="shared" si="3"/>
        <v>6168</v>
      </c>
      <c r="S6" s="20">
        <f t="shared" si="3"/>
        <v>172232</v>
      </c>
      <c r="T6" s="20">
        <f t="shared" si="3"/>
        <v>103.69</v>
      </c>
      <c r="U6" s="20">
        <f t="shared" si="3"/>
        <v>1661.03</v>
      </c>
      <c r="V6" s="20">
        <f t="shared" si="3"/>
        <v>246</v>
      </c>
      <c r="W6" s="20">
        <f t="shared" si="3"/>
        <v>0.16</v>
      </c>
      <c r="X6" s="20">
        <f t="shared" si="3"/>
        <v>1537.5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638.99</v>
      </c>
      <c r="BG6" s="21">
        <f t="shared" ref="BG6:BO6" si="7">IF(BG7="",NA(),BG7)</f>
        <v>498.3</v>
      </c>
      <c r="BH6" s="21">
        <f t="shared" si="7"/>
        <v>354.74</v>
      </c>
      <c r="BI6" s="21">
        <f t="shared" si="7"/>
        <v>212.71</v>
      </c>
      <c r="BJ6" s="21">
        <f t="shared" si="7"/>
        <v>112.74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18.12</v>
      </c>
      <c r="BR6" s="21">
        <f t="shared" ref="BR6:BZ6" si="8">IF(BR7="",NA(),BR7)</f>
        <v>19.739999999999998</v>
      </c>
      <c r="BS6" s="21">
        <f t="shared" si="8"/>
        <v>17.16</v>
      </c>
      <c r="BT6" s="21">
        <f t="shared" si="8"/>
        <v>22.9</v>
      </c>
      <c r="BU6" s="21">
        <f t="shared" si="8"/>
        <v>22.99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551.22</v>
      </c>
      <c r="CC6" s="21">
        <f t="shared" ref="CC6:CK6" si="9">IF(CC7="",NA(),CC7)</f>
        <v>554.14</v>
      </c>
      <c r="CD6" s="21">
        <f t="shared" si="9"/>
        <v>555.54</v>
      </c>
      <c r="CE6" s="21">
        <f t="shared" si="9"/>
        <v>421.15</v>
      </c>
      <c r="CF6" s="21">
        <f t="shared" si="9"/>
        <v>396.43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63.11</v>
      </c>
      <c r="CN6" s="21">
        <f t="shared" ref="CN6:CV6" si="10">IF(CN7="",NA(),CN7)</f>
        <v>59.84</v>
      </c>
      <c r="CO6" s="21">
        <f t="shared" si="10"/>
        <v>67.209999999999994</v>
      </c>
      <c r="CP6" s="21">
        <f t="shared" si="10"/>
        <v>68.03</v>
      </c>
      <c r="CQ6" s="21">
        <f t="shared" si="10"/>
        <v>65.569999999999993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92.11</v>
      </c>
      <c r="CY6" s="21">
        <f t="shared" ref="CY6:DG6" si="11">IF(CY7="",NA(),CY7)</f>
        <v>92.72</v>
      </c>
      <c r="CZ6" s="21">
        <f t="shared" si="11"/>
        <v>91.95</v>
      </c>
      <c r="DA6" s="21">
        <f t="shared" si="11"/>
        <v>91.47</v>
      </c>
      <c r="DB6" s="21">
        <f t="shared" si="11"/>
        <v>90.24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2">
      <c r="A7" s="14"/>
      <c r="B7" s="23">
        <v>2021</v>
      </c>
      <c r="C7" s="23">
        <v>122122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0.14000000000000001</v>
      </c>
      <c r="Q7" s="24">
        <v>100</v>
      </c>
      <c r="R7" s="24">
        <v>6168</v>
      </c>
      <c r="S7" s="24">
        <v>172232</v>
      </c>
      <c r="T7" s="24">
        <v>103.69</v>
      </c>
      <c r="U7" s="24">
        <v>1661.03</v>
      </c>
      <c r="V7" s="24">
        <v>246</v>
      </c>
      <c r="W7" s="24">
        <v>0.16</v>
      </c>
      <c r="X7" s="24">
        <v>1537.5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638.99</v>
      </c>
      <c r="BG7" s="24">
        <v>498.3</v>
      </c>
      <c r="BH7" s="24">
        <v>354.74</v>
      </c>
      <c r="BI7" s="24">
        <v>212.71</v>
      </c>
      <c r="BJ7" s="24">
        <v>112.74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18.12</v>
      </c>
      <c r="BR7" s="24">
        <v>19.739999999999998</v>
      </c>
      <c r="BS7" s="24">
        <v>17.16</v>
      </c>
      <c r="BT7" s="24">
        <v>22.9</v>
      </c>
      <c r="BU7" s="24">
        <v>22.99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551.22</v>
      </c>
      <c r="CC7" s="24">
        <v>554.14</v>
      </c>
      <c r="CD7" s="24">
        <v>555.54</v>
      </c>
      <c r="CE7" s="24">
        <v>421.15</v>
      </c>
      <c r="CF7" s="24">
        <v>396.43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63.11</v>
      </c>
      <c r="CN7" s="24">
        <v>59.84</v>
      </c>
      <c r="CO7" s="24">
        <v>67.209999999999994</v>
      </c>
      <c r="CP7" s="24">
        <v>68.03</v>
      </c>
      <c r="CQ7" s="24">
        <v>65.569999999999993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92.11</v>
      </c>
      <c r="CY7" s="24">
        <v>92.72</v>
      </c>
      <c r="CZ7" s="24">
        <v>91.95</v>
      </c>
      <c r="DA7" s="24">
        <v>91.47</v>
      </c>
      <c r="DB7" s="24">
        <v>90.24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2">
      <c r="B13" t="s">
        <v>113</v>
      </c>
      <c r="C13" t="s">
        <v>113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中村 碧</cp:lastModifiedBy>
  <cp:lastPrinted>2023-02-01T05:16:21Z</cp:lastPrinted>
  <dcterms:created xsi:type="dcterms:W3CDTF">2022-12-01T01:56:38Z</dcterms:created>
  <dcterms:modified xsi:type="dcterms:W3CDTF">2023-02-01T05:16:28Z</dcterms:modified>
  <cp:category/>
</cp:coreProperties>
</file>