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010 上水道（末端）\"/>
    </mc:Choice>
  </mc:AlternateContent>
  <xr:revisionPtr revIDLastSave="0" documentId="13_ncr:1_{0C662B35-1511-4BB2-9320-5451AF4E2A8C}" xr6:coauthVersionLast="47" xr6:coauthVersionMax="47" xr10:uidLastSave="{00000000-0000-0000-0000-000000000000}"/>
  <workbookProtection workbookAlgorithmName="SHA-512" workbookHashValue="gkoxIknnx50D3nCKUF/ytIW7jOY+RGA02bSTrr9df+up/eTUcMtnil2jCyx/cVfy3qN5RP4GDNjpysmOUldvSw==" workbookSaltValue="FwA8MES5nw0JsweZ4XjXhw=="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<sst xmlns="http://schemas.openxmlformats.org/spreadsheetml/2006/main" count="228" uniqueCount="115">
  <si>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</si>
  <si>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</si>
  <si>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</si>
  <si>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</si>
  <si>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</si>
  <si>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</si>
  <si>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</si>
  <si>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</si>
  <si>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</si>
  <si>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</si>
  <si>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</si>
  <si>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</si>
  <si>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</si>
  <si>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</si>
  <si>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</si>
  <si>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</si>
  <si>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</si>
  <si>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</si>
  <si>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</si>
  <si>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</si>
  <si>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</si>
  <si>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</si>
  <si>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</si>
  <si>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</si>
  <si>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</si>
  <si>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</si>
  <si>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</si>
  <si>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</si>
  <si>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</si>
  <si>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</si>
  <si>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</si>
  <si>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</si>
  <si>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</si>
  <si>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</si>
  <si>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</si>
  <si>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</si>
  <si>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</si>
  <si>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</si>
  <si>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</si>
  <si>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</si>
  <si>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</si>
  <si>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</si>
  <si>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</si>
  <si>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</si>
  <si>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</si>
  <si>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</si>
  <si>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</si>
  <si>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</si>
  <si>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</si>
  <si>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</si>
  <si>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</si>
  <si>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</si>
  <si>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</si>
  <si>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</si>
  <si>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</si>
  <si>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</si>
  <si>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</si>
  <si>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</si>
  <si>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</si>
  <si>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</si>
  <si>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</si>
  <si>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</si>
  <si>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</si>
  <si>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</si>
  <si>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</si>
  <si>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</si>
  <si>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</si>
  <si>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</si>
  <si>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</si>
  <si>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</si>
  <si>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</si>
  <si>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</si>
  <si>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</si>
  <si>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</si>
  <si>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</si>
  <si>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</si>
  <si>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</si>
  <si>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</si>
  <si>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</si>
  <si>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</si>
  <si>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</si>
  <si>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</si>
  <si>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</si>
  <si>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</si>
  <si>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</si>
  <si>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</si>
  <si>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</si>
  <si>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</si>
  <si>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</si>
  <si>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</si>
  <si>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</si>
  <si>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</si>
  <si>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</si>
  <si>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佐倉市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</si>
  <si>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</si>
  <si>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</si>
  <si>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</si>
  <si>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</si>
  <si>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</si>
  <si>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</si>
  <si>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</si>
  <si>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</si>
  <si>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</si>
  <si>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</si>
  <si>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</si>
  <si>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</si>
  <si>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</si>
  <si>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</si>
  <si>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</si>
  <si>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</si>
  <si>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</si>
  <si>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</si>
  <si>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①経常収支比率
　八ッ場ダム完成により受水費が増加したことで数値が悪化した前年度と横ばいの状況。
②累積欠損金比率
　累積欠損金の発生はない。
③流動比率
　全国平均や類似団体平均と比べて高い水準にある。前年より増加しているのは、流動負債（未払金）が大きく減少したことによるもの。
④企業債残高対給水収益比率
　平成22年以降、企業債の新規借入をしていないため、全国平均、類似団体よりもはるかに低い。
⑤料金回収率　　　
  前年度同様、八ッ場ダム完成に伴い受水費が増加したことにより給水原価が大幅に増加し、100％を下回る結果となった。
⑥給水原価　　　　
　前年度同様、八ッ場ダム完成に伴い受水費が増加した影響が出ている。
⑦施設利用率
　</t>
    </r>
    <r>
      <rPr>
        <sz val="9"/>
        <rFont val="ＭＳ ゴシック"/>
        <family val="3"/>
        <charset val="128"/>
      </rPr>
      <t>全国平均、類似団体平均を</t>
    </r>
    <r>
      <rPr>
        <sz val="9"/>
        <color theme="1"/>
        <rFont val="ＭＳ ゴシック"/>
        <family val="3"/>
        <charset val="128"/>
      </rPr>
      <t>ともに上回っており、効率よく施設を利用できている。
⑧有収率
　全国平均、類似団体平均をともに上回っており、ロスを低く抑えて収益化できている。</t>
    </r>
    <rPh sb="30" eb="32">
      <t>スウチ</t>
    </rPh>
    <rPh sb="33" eb="35">
      <t>アッカ</t>
    </rPh>
    <rPh sb="37" eb="40">
      <t>ゼンネンド</t>
    </rPh>
    <rPh sb="41" eb="42">
      <t>ヨコ</t>
    </rPh>
    <rPh sb="45" eb="47">
      <t>ジョウキョウ</t>
    </rPh>
    <rPh sb="127" eb="128">
      <t>オオ</t>
    </rPh>
    <rPh sb="159" eb="161">
      <t>ヘイセイ</t>
    </rPh>
    <rPh sb="163" eb="164">
      <t>ネン</t>
    </rPh>
    <rPh sb="164" eb="166">
      <t>イコウ</t>
    </rPh>
    <rPh sb="217" eb="220">
      <t>ゼンネンド</t>
    </rPh>
    <rPh sb="220" eb="222">
      <t>ドウヨウ</t>
    </rPh>
    <rPh sb="231" eb="232">
      <t>トモナ</t>
    </rPh>
    <rPh sb="248" eb="249">
      <t>ハラ</t>
    </rPh>
    <rPh sb="263" eb="265">
      <t>シタマワ</t>
    </rPh>
    <rPh sb="266" eb="268">
      <t>ケッカ</t>
    </rPh>
    <rPh sb="286" eb="289">
      <t>ゼンネンド</t>
    </rPh>
    <rPh sb="289" eb="291">
      <t>ドウヨウ</t>
    </rPh>
    <rPh sb="300" eb="301">
      <t>トモナ</t>
    </rPh>
    <rPh sb="404" eb="407">
      <t>シュウエキカ</t>
    </rPh>
    <phoneticPr fontId="4"/>
  </si>
  <si>
    <t>　流動比率等、類似団体平均や全国平均と比較してまだ良好な指標もあるが、経常収支比率や料金回収率等は受水費等の費用が大幅に増加した昨年度の状況と変わらず、給水原価が供給単価を上回る逆ザヤの状態となっている。
　今後、水需要の減少による収益減が見込まれるなか、耐震化工事等の災害対策を進める必要があり、より一層厳しい経営環境が予想される。
　このように、早急な経営基盤の強化が求められる状況であったことから、令和４年４月１日より料金改定を実施している。</t>
    <rPh sb="1" eb="3">
      <t>リュウドウ</t>
    </rPh>
    <rPh sb="3" eb="5">
      <t>ヒリツ</t>
    </rPh>
    <rPh sb="5" eb="6">
      <t>ナド</t>
    </rPh>
    <rPh sb="7" eb="9">
      <t>ルイジ</t>
    </rPh>
    <rPh sb="9" eb="11">
      <t>ダンタイ</t>
    </rPh>
    <rPh sb="11" eb="13">
      <t>ヘイキン</t>
    </rPh>
    <rPh sb="14" eb="16">
      <t>ゼンコク</t>
    </rPh>
    <rPh sb="16" eb="18">
      <t>ヘイキン</t>
    </rPh>
    <rPh sb="28" eb="30">
      <t>シヒョウ</t>
    </rPh>
    <rPh sb="35" eb="37">
      <t>ケイジョウ</t>
    </rPh>
    <rPh sb="37" eb="39">
      <t>シュウシ</t>
    </rPh>
    <rPh sb="39" eb="41">
      <t>ヒリツ</t>
    </rPh>
    <rPh sb="47" eb="48">
      <t>ナド</t>
    </rPh>
    <rPh sb="49" eb="51">
      <t>ジュスイ</t>
    </rPh>
    <rPh sb="51" eb="52">
      <t>ヒ</t>
    </rPh>
    <rPh sb="52" eb="53">
      <t>トウ</t>
    </rPh>
    <rPh sb="54" eb="56">
      <t>ヒヨウ</t>
    </rPh>
    <rPh sb="57" eb="59">
      <t>オオハバ</t>
    </rPh>
    <rPh sb="60" eb="62">
      <t>ゾウカ</t>
    </rPh>
    <rPh sb="64" eb="67">
      <t>サクネンド</t>
    </rPh>
    <rPh sb="68" eb="70">
      <t>ジョウキョウ</t>
    </rPh>
    <rPh sb="71" eb="72">
      <t>カ</t>
    </rPh>
    <rPh sb="120" eb="122">
      <t>ミコ</t>
    </rPh>
    <rPh sb="128" eb="131">
      <t>タイシンカ</t>
    </rPh>
    <rPh sb="131" eb="133">
      <t>コウジ</t>
    </rPh>
    <rPh sb="133" eb="134">
      <t>トウ</t>
    </rPh>
    <rPh sb="135" eb="137">
      <t>サイガイ</t>
    </rPh>
    <rPh sb="137" eb="139">
      <t>タイサク</t>
    </rPh>
    <rPh sb="140" eb="141">
      <t>スス</t>
    </rPh>
    <rPh sb="143" eb="145">
      <t>ヒツヨウ</t>
    </rPh>
    <rPh sb="175" eb="177">
      <t>ソウキュウ</t>
    </rPh>
    <rPh sb="178" eb="180">
      <t>ケイエイ</t>
    </rPh>
    <rPh sb="180" eb="182">
      <t>キバン</t>
    </rPh>
    <rPh sb="183" eb="185">
      <t>キョウカ</t>
    </rPh>
    <rPh sb="186" eb="187">
      <t>モト</t>
    </rPh>
    <rPh sb="191" eb="193">
      <t>ジョウキョウ</t>
    </rPh>
    <rPh sb="202" eb="204">
      <t>レイワ</t>
    </rPh>
    <rPh sb="205" eb="206">
      <t>ネン</t>
    </rPh>
    <rPh sb="207" eb="208">
      <t>ガツ</t>
    </rPh>
    <rPh sb="209" eb="210">
      <t>ニチ</t>
    </rPh>
    <rPh sb="212" eb="214">
      <t>リョウキン</t>
    </rPh>
    <rPh sb="214" eb="216">
      <t>カイテイ</t>
    </rPh>
    <rPh sb="217" eb="219">
      <t>ジッシ</t>
    </rPh>
    <phoneticPr fontId="4"/>
  </si>
  <si>
    <t xml:space="preserve">①有形固定資産減価償却率
　前年比+0.92ポイント増加したものの、全国平均や類似団体平均と比べて低い数値を維持している。
②管路経年化率
　近年、耐用年数を迎える管路は、市内の開発が盛んに行われた時期に布設されており、前年比+1.16ポイントとなった。全国平均や類似団体平均と比べて低い数値ではあるものの、依然として老朽化が進んでいる。
③管路更新率
　前年比△0.32ポイント。令和３年度から令和４年度にまたぐ継続事業が多いことが要因だが、全国平均や類似団体平均と比べると高い数値。耐用年数や経年化率を考慮し、今後もペースを落とさず更新していく必要がある。
</t>
    <rPh sb="26" eb="28">
      <t>ゾウカ</t>
    </rPh>
    <rPh sb="46" eb="47">
      <t>クラ</t>
    </rPh>
    <rPh sb="49" eb="50">
      <t>ヒク</t>
    </rPh>
    <rPh sb="51" eb="53">
      <t>スウチ</t>
    </rPh>
    <rPh sb="54" eb="56">
      <t>イジ</t>
    </rPh>
    <rPh sb="72" eb="74">
      <t>キンネン</t>
    </rPh>
    <rPh sb="75" eb="79">
      <t>タイヨウネンスウ</t>
    </rPh>
    <rPh sb="80" eb="81">
      <t>ムカ</t>
    </rPh>
    <rPh sb="83" eb="85">
      <t>カンロ</t>
    </rPh>
    <rPh sb="87" eb="89">
      <t>シナイ</t>
    </rPh>
    <rPh sb="90" eb="92">
      <t>カイハツ</t>
    </rPh>
    <rPh sb="93" eb="94">
      <t>サカ</t>
    </rPh>
    <rPh sb="96" eb="97">
      <t>オコナ</t>
    </rPh>
    <rPh sb="100" eb="102">
      <t>ジキ</t>
    </rPh>
    <rPh sb="103" eb="105">
      <t>フセツ</t>
    </rPh>
    <rPh sb="193" eb="195">
      <t>レイワ</t>
    </rPh>
    <rPh sb="197" eb="198">
      <t>ド</t>
    </rPh>
    <rPh sb="200" eb="202">
      <t>レイワ</t>
    </rPh>
    <rPh sb="203" eb="205">
      <t>ネンド</t>
    </rPh>
    <rPh sb="209" eb="211">
      <t>ケイゾク</t>
    </rPh>
    <rPh sb="211" eb="213">
      <t>ジギョウ</t>
    </rPh>
    <rPh sb="214" eb="215">
      <t>オオ</t>
    </rPh>
    <rPh sb="219" eb="221">
      <t>ヨウイン</t>
    </rPh>
    <rPh sb="242" eb="244">
      <t>スウチ</t>
    </rPh>
    <rPh sb="255" eb="257">
      <t>コウリョ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</si>
</sst>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c:v>
                </c:pt>
                <c:pt idx="1">
                  <c:v>1.74</c:v>
                </c:pt>
                <c:pt idx="2">
                  <c:v>0.73</c:v>
                </c:pt>
                <c:pt idx="3">
                  <c:v>1.39</c:v>
                </c:pt>
                <c:pt idx="4">
                  <c:v>1.07</c:v>
                </c:pt>
              </c:numCache>
            </c:numRef>
          </c:val>
          <c:extLst>
            <c:ext xmlns:c16="http://schemas.microsoft.com/office/drawing/2014/chart" uri="{C3380CC4-5D6E-409C-BE32-E72D297353CC}">
              <c16:uniqueId val="{00000000-FC2F-464A-87F0-53FD3BAD0A8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FC2F-464A-87F0-53FD3BAD0A8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76.34</c:v>
                </c:pt>
                <c:pt idx="1">
                  <c:v>76.03</c:v>
                </c:pt>
                <c:pt idx="2">
                  <c:v>75.37</c:v>
                </c:pt>
                <c:pt idx="3">
                  <c:v>76.97</c:v>
                </c:pt>
                <c:pt idx="4">
                  <c:v>76.53</c:v>
                </c:pt>
              </c:numCache>
            </c:numRef>
          </c:val>
          <c:extLst>
            <c:ext xmlns:c16="http://schemas.microsoft.com/office/drawing/2014/chart" uri="{C3380CC4-5D6E-409C-BE32-E72D297353CC}">
              <c16:uniqueId val="{00000000-F634-402A-B853-87E178E89D1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F634-402A-B853-87E178E89D1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95.47</c:v>
                </c:pt>
                <c:pt idx="1">
                  <c:v>95.52</c:v>
                </c:pt>
                <c:pt idx="2">
                  <c:v>94.86</c:v>
                </c:pt>
                <c:pt idx="3">
                  <c:v>95.52</c:v>
                </c:pt>
                <c:pt idx="4">
                  <c:v>94.96</c:v>
                </c:pt>
              </c:numCache>
            </c:numRef>
          </c:val>
          <c:extLst>
            <c:ext xmlns:c16="http://schemas.microsoft.com/office/drawing/2014/chart" uri="{C3380CC4-5D6E-409C-BE32-E72D297353CC}">
              <c16:uniqueId val="{00000000-849C-4357-9E17-01ADCDC6C2C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849C-4357-9E17-01ADCDC6C2C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114.35</c:v>
                </c:pt>
                <c:pt idx="1">
                  <c:v>116.15</c:v>
                </c:pt>
                <c:pt idx="2">
                  <c:v>114.29</c:v>
                </c:pt>
                <c:pt idx="3">
                  <c:v>104.86</c:v>
                </c:pt>
                <c:pt idx="4">
                  <c:v>104.23</c:v>
                </c:pt>
              </c:numCache>
            </c:numRef>
          </c:val>
          <c:extLst>
            <c:ext xmlns:c16="http://schemas.microsoft.com/office/drawing/2014/chart" uri="{C3380CC4-5D6E-409C-BE32-E72D297353CC}">
              <c16:uniqueId val="{00000000-51A0-4B31-8554-7C7ED3D10A4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51A0-4B31-8554-7C7ED3D10A4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47.48</c:v>
                </c:pt>
                <c:pt idx="1">
                  <c:v>48.02</c:v>
                </c:pt>
                <c:pt idx="2">
                  <c:v>48.87</c:v>
                </c:pt>
                <c:pt idx="3">
                  <c:v>48.86</c:v>
                </c:pt>
                <c:pt idx="4">
                  <c:v>49.78</c:v>
                </c:pt>
              </c:numCache>
            </c:numRef>
          </c:val>
          <c:extLst>
            <c:ext xmlns:c16="http://schemas.microsoft.com/office/drawing/2014/chart" uri="{C3380CC4-5D6E-409C-BE32-E72D297353CC}">
              <c16:uniqueId val="{00000000-E357-42BB-8F13-AD02AA65DB5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E357-42BB-8F13-AD02AA65DB5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6.47</c:v>
                </c:pt>
                <c:pt idx="1">
                  <c:v>6.18</c:v>
                </c:pt>
                <c:pt idx="2">
                  <c:v>6.92</c:v>
                </c:pt>
                <c:pt idx="3">
                  <c:v>11.54</c:v>
                </c:pt>
                <c:pt idx="4">
                  <c:v>13.35</c:v>
                </c:pt>
              </c:numCache>
            </c:numRef>
          </c:val>
          <c:extLst>
            <c:ext xmlns:c16="http://schemas.microsoft.com/office/drawing/2014/chart" uri="{C3380CC4-5D6E-409C-BE32-E72D297353CC}">
              <c16:uniqueId val="{00000000-24A5-45D5-9AF2-2B71B92ADFA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24A5-45D5-9AF2-2B71B92ADFA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B6-4B64-9C9F-E44DBC312E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C6B6-4B64-9C9F-E44DBC312E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1587.68</c:v>
                </c:pt>
                <c:pt idx="1">
                  <c:v>1357.46</c:v>
                </c:pt>
                <c:pt idx="2">
                  <c:v>787.69</c:v>
                </c:pt>
                <c:pt idx="3">
                  <c:v>884.87</c:v>
                </c:pt>
                <c:pt idx="4">
                  <c:v>1193.22</c:v>
                </c:pt>
              </c:numCache>
            </c:numRef>
          </c:val>
          <c:extLst>
            <c:ext xmlns:c16="http://schemas.microsoft.com/office/drawing/2014/chart" uri="{C3380CC4-5D6E-409C-BE32-E72D297353CC}">
              <c16:uniqueId val="{00000000-6407-41B8-87EF-F9F62609119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6407-41B8-87EF-F9F62609119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60.91</c:v>
                </c:pt>
                <c:pt idx="1">
                  <c:v>57.78</c:v>
                </c:pt>
                <c:pt idx="2">
                  <c:v>55.21</c:v>
                </c:pt>
                <c:pt idx="3">
                  <c:v>50.97</c:v>
                </c:pt>
                <c:pt idx="4">
                  <c:v>47.97</c:v>
                </c:pt>
              </c:numCache>
            </c:numRef>
          </c:val>
          <c:extLst>
            <c:ext xmlns:c16="http://schemas.microsoft.com/office/drawing/2014/chart" uri="{C3380CC4-5D6E-409C-BE32-E72D297353CC}">
              <c16:uniqueId val="{00000000-C1EB-44DC-A3B6-DDAAA09DAED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C1EB-44DC-A3B6-DDAAA09DAED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106.36</c:v>
                </c:pt>
                <c:pt idx="1">
                  <c:v>110.05</c:v>
                </c:pt>
                <c:pt idx="2">
                  <c:v>108.86</c:v>
                </c:pt>
                <c:pt idx="3">
                  <c:v>97.85</c:v>
                </c:pt>
                <c:pt idx="4">
                  <c:v>95.73</c:v>
                </c:pt>
              </c:numCache>
            </c:numRef>
          </c:val>
          <c:extLst>
            <c:ext xmlns:c16="http://schemas.microsoft.com/office/drawing/2014/chart" uri="{C3380CC4-5D6E-409C-BE32-E72D297353CC}">
              <c16:uniqueId val="{00000000-8B08-4692-B4F8-6C0C6E32103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8B08-4692-B4F8-6C0C6E32103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178.62</c:v>
                </c:pt>
                <c:pt idx="1">
                  <c:v>173.19</c:v>
                </c:pt>
                <c:pt idx="2">
                  <c:v>175.25</c:v>
                </c:pt>
                <c:pt idx="3">
                  <c:v>193.54</c:v>
                </c:pt>
                <c:pt idx="4">
                  <c:v>198.77</c:v>
                </c:pt>
              </c:numCache>
            </c:numRef>
          </c:val>
          <c:extLst>
            <c:ext xmlns:c16="http://schemas.microsoft.com/office/drawing/2014/chart" uri="{C3380CC4-5D6E-409C-BE32-E72D297353CC}">
              <c16:uniqueId val="{00000000-49D6-4CCD-BD29-475F7D0161C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49D6-4CCD-BD29-475F7D0161C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千葉県　佐倉市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172232</v>
      </c>
      <c r="AM8" s="45"/>
      <c r="AN8" s="45"/>
      <c r="AO8" s="45"/>
      <c r="AP8" s="45"/>
      <c r="AQ8" s="45"/>
      <c r="AR8" s="45"/>
      <c r="AS8" s="45"/>
      <c r="AT8" s="46">
        <f>データ!$S$6</f>
        <v>103.69</v>
      </c>
      <c r="AU8" s="47"/>
      <c r="AV8" s="47"/>
      <c r="AW8" s="47"/>
      <c r="AX8" s="47"/>
      <c r="AY8" s="47"/>
      <c r="AZ8" s="47"/>
      <c r="BA8" s="47"/>
      <c r="BB8" s="48">
        <f>データ!$T$6</f>
        <v>1661.03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93.97</v>
      </c>
      <c r="J10" s="47"/>
      <c r="K10" s="47"/>
      <c r="L10" s="47"/>
      <c r="M10" s="47"/>
      <c r="N10" s="47"/>
      <c r="O10" s="81"/>
      <c r="P10" s="48">
        <f>データ!$P$6</f>
        <v>94.96</v>
      </c>
      <c r="Q10" s="48"/>
      <c r="R10" s="48"/>
      <c r="S10" s="48"/>
      <c r="T10" s="48"/>
      <c r="U10" s="48"/>
      <c r="V10" s="48"/>
      <c r="W10" s="45">
        <f>データ!$Q$6</f>
        <v>2882</v>
      </c>
      <c r="X10" s="45"/>
      <c r="Y10" s="45"/>
      <c r="Z10" s="45"/>
      <c r="AA10" s="45"/>
      <c r="AB10" s="45"/>
      <c r="AC10" s="45"/>
      <c r="AD10" s="2"/>
      <c r="AE10" s="2"/>
      <c r="AF10" s="2"/>
      <c r="AG10" s="2"/>
      <c r="AH10" s="2"/>
      <c r="AI10" s="2"/>
      <c r="AJ10" s="2"/>
      <c r="AK10" s="2"/>
      <c r="AL10" s="45">
        <f>データ!$U$6</f>
        <v>163083</v>
      </c>
      <c r="AM10" s="45"/>
      <c r="AN10" s="45"/>
      <c r="AO10" s="45"/>
      <c r="AP10" s="45"/>
      <c r="AQ10" s="45"/>
      <c r="AR10" s="45"/>
      <c r="AS10" s="45"/>
      <c r="AT10" s="46">
        <f>データ!$V$6</f>
        <v>103.69</v>
      </c>
      <c r="AU10" s="47"/>
      <c r="AV10" s="47"/>
      <c r="AW10" s="47"/>
      <c r="AX10" s="47"/>
      <c r="AY10" s="47"/>
      <c r="AZ10" s="47"/>
      <c r="BA10" s="47"/>
      <c r="BB10" s="48">
        <f>データ!$W$6</f>
        <v>1572.79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DLAmHfM2T+IzDaN8Z+/hOqoTX2C2cGp95FHJXWJgXP5keWBlQvUs8l8MuqXXJz4xkRnkVHYLYQn1GaEaKEkfg==" saltValue="z/4ANWwCPxvino0FnkBi6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122122</v>
      </c>
      <c r="D6" s="20">
        <f t="shared" si="3"/>
        <v>46</v>
      </c>
      <c r="E6" s="20">
        <f t="shared" si="3"/>
        <v>1</v>
      </c>
      <c r="F6" s="20">
        <f t="shared" si="3"/>
        <v>0</v>
      </c>
      <c r="G6" s="20">
        <f t="shared" si="3"/>
        <v>1</v>
      </c>
      <c r="H6" s="20" t="str">
        <f t="shared" si="3"/>
        <v>千葉県　佐倉市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93.97</v>
      </c>
      <c r="P6" s="21">
        <f t="shared" si="3"/>
        <v>94.96</v>
      </c>
      <c r="Q6" s="21">
        <f t="shared" si="3"/>
        <v>2882</v>
      </c>
      <c r="R6" s="21">
        <f t="shared" si="3"/>
        <v>172232</v>
      </c>
      <c r="S6" s="21">
        <f t="shared" si="3"/>
        <v>103.69</v>
      </c>
      <c r="T6" s="21">
        <f t="shared" si="3"/>
        <v>1661.03</v>
      </c>
      <c r="U6" s="21">
        <f t="shared" si="3"/>
        <v>163083</v>
      </c>
      <c r="V6" s="21">
        <f t="shared" si="3"/>
        <v>103.69</v>
      </c>
      <c r="W6" s="21">
        <f t="shared" si="3"/>
        <v>1572.79</v>
      </c>
      <c r="X6" s="22">
        <f>IF(X7="",NA(),X7)</f>
        <v>114.35</v>
      </c>
      <c r="Y6" s="22">
        <f t="shared" ref="Y6:AG6" si="4">IF(Y7="",NA(),Y7)</f>
        <v>116.15</v>
      </c>
      <c r="Z6" s="22">
        <f t="shared" si="4"/>
        <v>114.29</v>
      </c>
      <c r="AA6" s="22">
        <f t="shared" si="4"/>
        <v>104.86</v>
      </c>
      <c r="AB6" s="22">
        <f t="shared" si="4"/>
        <v>104.23</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1587.68</v>
      </c>
      <c r="AU6" s="22">
        <f t="shared" ref="AU6:BC6" si="6">IF(AU7="",NA(),AU7)</f>
        <v>1357.46</v>
      </c>
      <c r="AV6" s="22">
        <f t="shared" si="6"/>
        <v>787.69</v>
      </c>
      <c r="AW6" s="22">
        <f t="shared" si="6"/>
        <v>884.87</v>
      </c>
      <c r="AX6" s="22">
        <f t="shared" si="6"/>
        <v>1193.22</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60.91</v>
      </c>
      <c r="BF6" s="22">
        <f t="shared" ref="BF6:BN6" si="7">IF(BF7="",NA(),BF7)</f>
        <v>57.78</v>
      </c>
      <c r="BG6" s="22">
        <f t="shared" si="7"/>
        <v>55.21</v>
      </c>
      <c r="BH6" s="22">
        <f t="shared" si="7"/>
        <v>50.97</v>
      </c>
      <c r="BI6" s="22">
        <f t="shared" si="7"/>
        <v>47.97</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106.36</v>
      </c>
      <c r="BQ6" s="22">
        <f t="shared" ref="BQ6:BY6" si="8">IF(BQ7="",NA(),BQ7)</f>
        <v>110.05</v>
      </c>
      <c r="BR6" s="22">
        <f t="shared" si="8"/>
        <v>108.86</v>
      </c>
      <c r="BS6" s="22">
        <f t="shared" si="8"/>
        <v>97.85</v>
      </c>
      <c r="BT6" s="22">
        <f t="shared" si="8"/>
        <v>95.73</v>
      </c>
      <c r="BU6" s="22">
        <f t="shared" si="8"/>
        <v>106.02</v>
      </c>
      <c r="BV6" s="22">
        <f t="shared" si="8"/>
        <v>104.84</v>
      </c>
      <c r="BW6" s="22">
        <f t="shared" si="8"/>
        <v>106.11</v>
      </c>
      <c r="BX6" s="22">
        <f t="shared" si="8"/>
        <v>103.75</v>
      </c>
      <c r="BY6" s="22">
        <f t="shared" si="8"/>
        <v>105.3</v>
      </c>
      <c r="BZ6" s="21" t="str">
        <f>IF(BZ7="","",IF(BZ7="-","【-】","【"&amp;SUBSTITUTE(TEXT(BZ7,"#,##0.00"),"-","△")&amp;"】"))</f>
        <v>【102.35】</v>
      </c>
      <c r="CA6" s="22">
        <f>IF(CA7="",NA(),CA7)</f>
        <v>178.62</v>
      </c>
      <c r="CB6" s="22">
        <f t="shared" ref="CB6:CJ6" si="9">IF(CB7="",NA(),CB7)</f>
        <v>173.19</v>
      </c>
      <c r="CC6" s="22">
        <f t="shared" si="9"/>
        <v>175.25</v>
      </c>
      <c r="CD6" s="22">
        <f t="shared" si="9"/>
        <v>193.54</v>
      </c>
      <c r="CE6" s="22">
        <f t="shared" si="9"/>
        <v>198.77</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76.34</v>
      </c>
      <c r="CM6" s="22">
        <f t="shared" ref="CM6:CU6" si="10">IF(CM7="",NA(),CM7)</f>
        <v>76.03</v>
      </c>
      <c r="CN6" s="22">
        <f t="shared" si="10"/>
        <v>75.37</v>
      </c>
      <c r="CO6" s="22">
        <f t="shared" si="10"/>
        <v>76.97</v>
      </c>
      <c r="CP6" s="22">
        <f t="shared" si="10"/>
        <v>76.53</v>
      </c>
      <c r="CQ6" s="22">
        <f t="shared" si="10"/>
        <v>62.88</v>
      </c>
      <c r="CR6" s="22">
        <f t="shared" si="10"/>
        <v>62.32</v>
      </c>
      <c r="CS6" s="22">
        <f t="shared" si="10"/>
        <v>61.71</v>
      </c>
      <c r="CT6" s="22">
        <f t="shared" si="10"/>
        <v>63.12</v>
      </c>
      <c r="CU6" s="22">
        <f t="shared" si="10"/>
        <v>62.57</v>
      </c>
      <c r="CV6" s="21" t="str">
        <f>IF(CV7="","",IF(CV7="-","【-】","【"&amp;SUBSTITUTE(TEXT(CV7,"#,##0.00"),"-","△")&amp;"】"))</f>
        <v>【60.29】</v>
      </c>
      <c r="CW6" s="22">
        <f>IF(CW7="",NA(),CW7)</f>
        <v>95.47</v>
      </c>
      <c r="CX6" s="22">
        <f t="shared" ref="CX6:DF6" si="11">IF(CX7="",NA(),CX7)</f>
        <v>95.52</v>
      </c>
      <c r="CY6" s="22">
        <f t="shared" si="11"/>
        <v>94.86</v>
      </c>
      <c r="CZ6" s="22">
        <f t="shared" si="11"/>
        <v>95.52</v>
      </c>
      <c r="DA6" s="22">
        <f t="shared" si="11"/>
        <v>94.96</v>
      </c>
      <c r="DB6" s="22">
        <f t="shared" si="11"/>
        <v>90.13</v>
      </c>
      <c r="DC6" s="22">
        <f t="shared" si="11"/>
        <v>90.19</v>
      </c>
      <c r="DD6" s="22">
        <f t="shared" si="11"/>
        <v>90.03</v>
      </c>
      <c r="DE6" s="22">
        <f t="shared" si="11"/>
        <v>90.09</v>
      </c>
      <c r="DF6" s="22">
        <f t="shared" si="11"/>
        <v>90.21</v>
      </c>
      <c r="DG6" s="21" t="str">
        <f>IF(DG7="","",IF(DG7="-","【-】","【"&amp;SUBSTITUTE(TEXT(DG7,"#,##0.00"),"-","△")&amp;"】"))</f>
        <v>【90.12】</v>
      </c>
      <c r="DH6" s="22">
        <f>IF(DH7="",NA(),DH7)</f>
        <v>47.48</v>
      </c>
      <c r="DI6" s="22">
        <f t="shared" ref="DI6:DQ6" si="12">IF(DI7="",NA(),DI7)</f>
        <v>48.02</v>
      </c>
      <c r="DJ6" s="22">
        <f t="shared" si="12"/>
        <v>48.87</v>
      </c>
      <c r="DK6" s="22">
        <f t="shared" si="12"/>
        <v>48.86</v>
      </c>
      <c r="DL6" s="22">
        <f t="shared" si="12"/>
        <v>49.78</v>
      </c>
      <c r="DM6" s="22">
        <f t="shared" si="12"/>
        <v>48.01</v>
      </c>
      <c r="DN6" s="22">
        <f t="shared" si="12"/>
        <v>48.86</v>
      </c>
      <c r="DO6" s="22">
        <f t="shared" si="12"/>
        <v>49.6</v>
      </c>
      <c r="DP6" s="22">
        <f t="shared" si="12"/>
        <v>50.31</v>
      </c>
      <c r="DQ6" s="22">
        <f t="shared" si="12"/>
        <v>50.74</v>
      </c>
      <c r="DR6" s="21" t="str">
        <f>IF(DR7="","",IF(DR7="-","【-】","【"&amp;SUBSTITUTE(TEXT(DR7,"#,##0.00"),"-","△")&amp;"】"))</f>
        <v>【50.88】</v>
      </c>
      <c r="DS6" s="22">
        <f>IF(DS7="",NA(),DS7)</f>
        <v>6.47</v>
      </c>
      <c r="DT6" s="22">
        <f t="shared" ref="DT6:EB6" si="13">IF(DT7="",NA(),DT7)</f>
        <v>6.18</v>
      </c>
      <c r="DU6" s="22">
        <f t="shared" si="13"/>
        <v>6.92</v>
      </c>
      <c r="DV6" s="22">
        <f t="shared" si="13"/>
        <v>11.54</v>
      </c>
      <c r="DW6" s="22">
        <f t="shared" si="13"/>
        <v>13.35</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1</v>
      </c>
      <c r="EE6" s="22">
        <f t="shared" ref="EE6:EM6" si="14">IF(EE7="",NA(),EE7)</f>
        <v>1.74</v>
      </c>
      <c r="EF6" s="22">
        <f t="shared" si="14"/>
        <v>0.73</v>
      </c>
      <c r="EG6" s="22">
        <f t="shared" si="14"/>
        <v>1.39</v>
      </c>
      <c r="EH6" s="22">
        <f t="shared" si="14"/>
        <v>1.07</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2">
      <c r="A7" s="15"/>
      <c r="B7" s="24">
        <v>2021</v>
      </c>
      <c r="C7" s="24">
        <v>122122</v>
      </c>
      <c r="D7" s="24">
        <v>46</v>
      </c>
      <c r="E7" s="24">
        <v>1</v>
      </c>
      <c r="F7" s="24">
        <v>0</v>
      </c>
      <c r="G7" s="24">
        <v>1</v>
      </c>
      <c r="H7" s="24" t="s">
        <v>93</v>
      </c>
      <c r="I7" s="24" t="s">
        <v>94</v>
      </c>
      <c r="J7" s="24" t="s">
        <v>95</v>
      </c>
      <c r="K7" s="24" t="s">
        <v>96</v>
      </c>
      <c r="L7" s="24" t="s">
        <v>97</v>
      </c>
      <c r="M7" s="24" t="s">
        <v>98</v>
      </c>
      <c r="N7" s="25" t="s">
        <v>99</v>
      </c>
      <c r="O7" s="25">
        <v>93.97</v>
      </c>
      <c r="P7" s="25">
        <v>94.96</v>
      </c>
      <c r="Q7" s="25">
        <v>2882</v>
      </c>
      <c r="R7" s="25">
        <v>172232</v>
      </c>
      <c r="S7" s="25">
        <v>103.69</v>
      </c>
      <c r="T7" s="25">
        <v>1661.03</v>
      </c>
      <c r="U7" s="25">
        <v>163083</v>
      </c>
      <c r="V7" s="25">
        <v>103.69</v>
      </c>
      <c r="W7" s="25">
        <v>1572.79</v>
      </c>
      <c r="X7" s="25">
        <v>114.35</v>
      </c>
      <c r="Y7" s="25">
        <v>116.15</v>
      </c>
      <c r="Z7" s="25">
        <v>114.29</v>
      </c>
      <c r="AA7" s="25">
        <v>104.86</v>
      </c>
      <c r="AB7" s="25">
        <v>104.23</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1587.68</v>
      </c>
      <c r="AU7" s="25">
        <v>1357.46</v>
      </c>
      <c r="AV7" s="25">
        <v>787.69</v>
      </c>
      <c r="AW7" s="25">
        <v>884.87</v>
      </c>
      <c r="AX7" s="25">
        <v>1193.22</v>
      </c>
      <c r="AY7" s="25">
        <v>307.83</v>
      </c>
      <c r="AZ7" s="25">
        <v>318.89</v>
      </c>
      <c r="BA7" s="25">
        <v>309.10000000000002</v>
      </c>
      <c r="BB7" s="25">
        <v>306.08</v>
      </c>
      <c r="BC7" s="25">
        <v>306.14999999999998</v>
      </c>
      <c r="BD7" s="25">
        <v>261.51</v>
      </c>
      <c r="BE7" s="25">
        <v>60.91</v>
      </c>
      <c r="BF7" s="25">
        <v>57.78</v>
      </c>
      <c r="BG7" s="25">
        <v>55.21</v>
      </c>
      <c r="BH7" s="25">
        <v>50.97</v>
      </c>
      <c r="BI7" s="25">
        <v>47.97</v>
      </c>
      <c r="BJ7" s="25">
        <v>295.44</v>
      </c>
      <c r="BK7" s="25">
        <v>290.07</v>
      </c>
      <c r="BL7" s="25">
        <v>290.42</v>
      </c>
      <c r="BM7" s="25">
        <v>294.66000000000003</v>
      </c>
      <c r="BN7" s="25">
        <v>285.27</v>
      </c>
      <c r="BO7" s="25">
        <v>265.16000000000003</v>
      </c>
      <c r="BP7" s="25">
        <v>106.36</v>
      </c>
      <c r="BQ7" s="25">
        <v>110.05</v>
      </c>
      <c r="BR7" s="25">
        <v>108.86</v>
      </c>
      <c r="BS7" s="25">
        <v>97.85</v>
      </c>
      <c r="BT7" s="25">
        <v>95.73</v>
      </c>
      <c r="BU7" s="25">
        <v>106.02</v>
      </c>
      <c r="BV7" s="25">
        <v>104.84</v>
      </c>
      <c r="BW7" s="25">
        <v>106.11</v>
      </c>
      <c r="BX7" s="25">
        <v>103.75</v>
      </c>
      <c r="BY7" s="25">
        <v>105.3</v>
      </c>
      <c r="BZ7" s="25">
        <v>102.35</v>
      </c>
      <c r="CA7" s="25">
        <v>178.62</v>
      </c>
      <c r="CB7" s="25">
        <v>173.19</v>
      </c>
      <c r="CC7" s="25">
        <v>175.25</v>
      </c>
      <c r="CD7" s="25">
        <v>193.54</v>
      </c>
      <c r="CE7" s="25">
        <v>198.77</v>
      </c>
      <c r="CF7" s="25">
        <v>158.6</v>
      </c>
      <c r="CG7" s="25">
        <v>161.82</v>
      </c>
      <c r="CH7" s="25">
        <v>161.03</v>
      </c>
      <c r="CI7" s="25">
        <v>159.93</v>
      </c>
      <c r="CJ7" s="25">
        <v>162.77000000000001</v>
      </c>
      <c r="CK7" s="25">
        <v>167.74</v>
      </c>
      <c r="CL7" s="25">
        <v>76.34</v>
      </c>
      <c r="CM7" s="25">
        <v>76.03</v>
      </c>
      <c r="CN7" s="25">
        <v>75.37</v>
      </c>
      <c r="CO7" s="25">
        <v>76.97</v>
      </c>
      <c r="CP7" s="25">
        <v>76.53</v>
      </c>
      <c r="CQ7" s="25">
        <v>62.88</v>
      </c>
      <c r="CR7" s="25">
        <v>62.32</v>
      </c>
      <c r="CS7" s="25">
        <v>61.71</v>
      </c>
      <c r="CT7" s="25">
        <v>63.12</v>
      </c>
      <c r="CU7" s="25">
        <v>62.57</v>
      </c>
      <c r="CV7" s="25">
        <v>60.29</v>
      </c>
      <c r="CW7" s="25">
        <v>95.47</v>
      </c>
      <c r="CX7" s="25">
        <v>95.52</v>
      </c>
      <c r="CY7" s="25">
        <v>94.86</v>
      </c>
      <c r="CZ7" s="25">
        <v>95.52</v>
      </c>
      <c r="DA7" s="25">
        <v>94.96</v>
      </c>
      <c r="DB7" s="25">
        <v>90.13</v>
      </c>
      <c r="DC7" s="25">
        <v>90.19</v>
      </c>
      <c r="DD7" s="25">
        <v>90.03</v>
      </c>
      <c r="DE7" s="25">
        <v>90.09</v>
      </c>
      <c r="DF7" s="25">
        <v>90.21</v>
      </c>
      <c r="DG7" s="25">
        <v>90.12</v>
      </c>
      <c r="DH7" s="25">
        <v>47.48</v>
      </c>
      <c r="DI7" s="25">
        <v>48.02</v>
      </c>
      <c r="DJ7" s="25">
        <v>48.87</v>
      </c>
      <c r="DK7" s="25">
        <v>48.86</v>
      </c>
      <c r="DL7" s="25">
        <v>49.78</v>
      </c>
      <c r="DM7" s="25">
        <v>48.01</v>
      </c>
      <c r="DN7" s="25">
        <v>48.86</v>
      </c>
      <c r="DO7" s="25">
        <v>49.6</v>
      </c>
      <c r="DP7" s="25">
        <v>50.31</v>
      </c>
      <c r="DQ7" s="25">
        <v>50.74</v>
      </c>
      <c r="DR7" s="25">
        <v>50.88</v>
      </c>
      <c r="DS7" s="25">
        <v>6.47</v>
      </c>
      <c r="DT7" s="25">
        <v>6.18</v>
      </c>
      <c r="DU7" s="25">
        <v>6.92</v>
      </c>
      <c r="DV7" s="25">
        <v>11.54</v>
      </c>
      <c r="DW7" s="25">
        <v>13.35</v>
      </c>
      <c r="DX7" s="25">
        <v>16.600000000000001</v>
      </c>
      <c r="DY7" s="25">
        <v>18.510000000000002</v>
      </c>
      <c r="DZ7" s="25">
        <v>20.49</v>
      </c>
      <c r="EA7" s="25">
        <v>21.34</v>
      </c>
      <c r="EB7" s="25">
        <v>23.27</v>
      </c>
      <c r="EC7" s="25">
        <v>22.3</v>
      </c>
      <c r="ED7" s="25">
        <v>1</v>
      </c>
      <c r="EE7" s="25">
        <v>1.74</v>
      </c>
      <c r="EF7" s="25">
        <v>0.73</v>
      </c>
      <c r="EG7" s="25">
        <v>1.39</v>
      </c>
      <c r="EH7" s="25">
        <v>1.07</v>
      </c>
      <c r="EI7" s="25">
        <v>0.65</v>
      </c>
      <c r="EJ7" s="25">
        <v>0.7</v>
      </c>
      <c r="EK7" s="25">
        <v>0.72</v>
      </c>
      <c r="EL7" s="25">
        <v>0.69</v>
      </c>
      <c r="EM7" s="25">
        <v>0.69</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武人</cp:lastModifiedBy>
  <cp:lastPrinted>2023-01-18T04:49:45Z</cp:lastPrinted>
  <dcterms:created xsi:type="dcterms:W3CDTF">2022-12-01T00:56:13Z</dcterms:created>
  <dcterms:modified xsi:type="dcterms:W3CDTF">2023-02-23T23:49:32Z</dcterms:modified>
  <cp:category/>
</cp:coreProperties>
</file>