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5 下水道（農業）\"/>
    </mc:Choice>
  </mc:AlternateContent>
  <xr:revisionPtr revIDLastSave="0" documentId="13_ncr:1_{74EE2719-B0C7-4AED-A1A1-9CF7BE9C6736}" xr6:coauthVersionLast="47" xr6:coauthVersionMax="47" xr10:uidLastSave="{00000000-0000-0000-0000-000000000000}"/>
  <workbookProtection workbookAlgorithmName="SHA-512" workbookHashValue="OeXOt+HCI+9FUWMy+ZGYfiWvRmxfU2pv4wy+nqxQefSeBRW93Oz0ZMcAMELEhSBo2LTYNK6wNIFVhd05CgElrg==" workbookSaltValue="1dfNi7OLCxSTFxts+rfaFw=="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AT10" i="4"/>
  <c r="P10" i="4"/>
  <c r="I10"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<sst xmlns="http://schemas.openxmlformats.org/spreadsheetml/2006/main" count="236" uniqueCount="121">
  <si>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</si>
  <si>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</si>
  <si>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</si>
  <si>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</si>
  <si>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</si>
  <si>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</si>
  <si>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</si>
  <si>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</si>
  <si>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</si>
  <si>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</si>
  <si>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</si>
  <si>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</si>
  <si>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</si>
  <si>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</si>
  <si>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</si>
  <si>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</si>
  <si>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</si>
  <si>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</si>
  <si>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</si>
  <si>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</si>
  <si>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</si>
  <si>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</si>
  <si>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</si>
  <si>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</si>
  <si>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</si>
  <si>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</si>
  <si>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</si>
  <si>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</si>
  <si>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</si>
  <si>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</si>
  <si>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</si>
  <si>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</si>
  <si>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</si>
  <si>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</si>
  <si>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</si>
  <si>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</si>
  <si>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</si>
  <si>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</si>
  <si>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</si>
  <si>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</si>
  <si>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</si>
  <si>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</si>
  <si>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</si>
  <si>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</si>
  <si>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</si>
  <si>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</si>
  <si>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</si>
  <si>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</si>
  <si>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</si>
  <si>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</si>
  <si>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</si>
  <si>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</si>
  <si>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</si>
  <si>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</si>
  <si>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</si>
  <si>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</si>
  <si>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</si>
  <si>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</si>
  <si>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</si>
  <si>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</si>
  <si>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</si>
  <si>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</si>
  <si>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</si>
  <si>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</si>
  <si>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</si>
  <si>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</si>
  <si>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</si>
  <si>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</si>
  <si>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</si>
  <si>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</si>
  <si>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</si>
  <si>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</si>
  <si>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</si>
  <si>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</si>
  <si>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</si>
  <si>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</si>
  <si>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</si>
  <si>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</si>
  <si>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</si>
  <si>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</si>
  <si>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</si>
  <si>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</si>
  <si>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</si>
  <si>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</si>
  <si>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</si>
  <si>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</si>
  <si>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</si>
  <si>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</si>
  <si>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</si>
  <si>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</si>
  <si>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</si>
  <si>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</si>
  <si>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</si>
  <si>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</si>
  <si>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</si>
  <si>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</si>
  <si>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</si>
  <si>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</si>
  <si>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</si>
  <si>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</si>
  <si>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</si>
  <si>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</si>
  <si>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</si>
  <si>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</si>
  <si>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</si>
  <si>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</si>
  <si>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</si>
  <si>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</si>
  <si>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</si>
  <si>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</si>
  <si>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</si>
  <si>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</si>
  <si>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</si>
  <si>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</si>
  <si>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</si>
  <si>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</si>
  <si>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</si>
  <si>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</si>
  <si>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3年度末現在、収益的収支比率について、前年度比で約6％減少している。これは、資本的収支である地方債償還金が残っていることがあげられる。経費回収率については、低い数値で推移している。維持管理費が毎年度高額となっているため、一般会計からの繰入金に依存する割合が非常に大きいことがあげられる。
施設利用率について、R3年度数値は表示されていないが、例年と同水準である。
水洗化率については、大きな変化は見られず、区域の拡大や管路延長の延伸も見込まれないため、今後、大きく増加することはないと思われる。　　　</t>
    <rPh sb="0" eb="2">
      <t>レイワ</t>
    </rPh>
    <rPh sb="3" eb="5">
      <t>ネンド</t>
    </rPh>
    <rPh sb="5" eb="6">
      <t>マツ</t>
    </rPh>
    <rPh sb="6" eb="8">
      <t>ゲンザイ</t>
    </rPh>
    <rPh sb="9" eb="12">
      <t>シュウエキテキ</t>
    </rPh>
    <rPh sb="12" eb="14">
      <t>シュウシ</t>
    </rPh>
    <rPh sb="14" eb="16">
      <t>ヒリツ</t>
    </rPh>
    <rPh sb="21" eb="22">
      <t>ゼン</t>
    </rPh>
    <rPh sb="22" eb="24">
      <t>ネンド</t>
    </rPh>
    <rPh sb="24" eb="25">
      <t>クラ</t>
    </rPh>
    <rPh sb="26" eb="27">
      <t>ヤク</t>
    </rPh>
    <rPh sb="29" eb="31">
      <t>ゲンショウ</t>
    </rPh>
    <rPh sb="40" eb="43">
      <t>シホンテキ</t>
    </rPh>
    <rPh sb="43" eb="45">
      <t>シュウシ</t>
    </rPh>
    <rPh sb="48" eb="50">
      <t>チホウ</t>
    </rPh>
    <rPh sb="50" eb="51">
      <t>サイ</t>
    </rPh>
    <rPh sb="51" eb="53">
      <t>ショウカン</t>
    </rPh>
    <rPh sb="53" eb="54">
      <t>キン</t>
    </rPh>
    <rPh sb="55" eb="56">
      <t>ノコ</t>
    </rPh>
    <rPh sb="69" eb="71">
      <t>ケイヒ</t>
    </rPh>
    <rPh sb="71" eb="73">
      <t>カイシュウ</t>
    </rPh>
    <rPh sb="73" eb="74">
      <t>リツ</t>
    </rPh>
    <rPh sb="80" eb="81">
      <t>ヒク</t>
    </rPh>
    <rPh sb="82" eb="84">
      <t>スウチ</t>
    </rPh>
    <rPh sb="85" eb="87">
      <t>スイイ</t>
    </rPh>
    <rPh sb="92" eb="94">
      <t>イジ</t>
    </rPh>
    <rPh sb="94" eb="97">
      <t>カンリヒ</t>
    </rPh>
    <rPh sb="98" eb="101">
      <t>マイネンド</t>
    </rPh>
    <rPh sb="101" eb="103">
      <t>コウガク</t>
    </rPh>
    <rPh sb="112" eb="114">
      <t>イッパン</t>
    </rPh>
    <rPh sb="114" eb="116">
      <t>カイケイ</t>
    </rPh>
    <rPh sb="119" eb="121">
      <t>クリイレ</t>
    </rPh>
    <rPh sb="121" eb="122">
      <t>キン</t>
    </rPh>
    <rPh sb="123" eb="125">
      <t>イソン</t>
    </rPh>
    <rPh sb="127" eb="129">
      <t>ワリアイ</t>
    </rPh>
    <rPh sb="130" eb="132">
      <t>ヒジョウ</t>
    </rPh>
    <rPh sb="133" eb="134">
      <t>オオ</t>
    </rPh>
    <rPh sb="194" eb="195">
      <t>オオ</t>
    </rPh>
    <rPh sb="197" eb="199">
      <t>ヘンカ</t>
    </rPh>
    <rPh sb="200" eb="201">
      <t>ミ</t>
    </rPh>
    <rPh sb="205" eb="207">
      <t>クイキ</t>
    </rPh>
    <rPh sb="208" eb="210">
      <t>カクダイ</t>
    </rPh>
    <rPh sb="213" eb="215">
      <t>エンチョウ</t>
    </rPh>
    <rPh sb="216" eb="218">
      <t>エンシン</t>
    </rPh>
    <rPh sb="219" eb="221">
      <t>ミコ</t>
    </rPh>
    <rPh sb="228" eb="230">
      <t>コンゴ</t>
    </rPh>
    <rPh sb="231" eb="232">
      <t>オオ</t>
    </rPh>
    <rPh sb="234" eb="236">
      <t>ゾウカ</t>
    </rPh>
    <rPh sb="244" eb="245">
      <t>オモ</t>
    </rPh>
    <phoneticPr fontId="15"/>
  </si>
  <si>
    <t>施設が全体的に経年劣化が進行しており、維持管理費の増加が見込まれるため、支出について経費軽減の方策を検討してまいりたい。具体的には、令和3年度から令和5年度までの3年間を公営企業会計への移行準備期間として、令和6年4月1日より法適用を行うことで、経営状況（損益情報、ストック情報）の的確な把握が可能となり、経営基盤の強化と財政マネジメントの向上等に取り組んでいく予定である。</t>
    <rPh sb="0" eb="2">
      <t>シセツ</t>
    </rPh>
    <rPh sb="3" eb="6">
      <t>ゼンタイテキ</t>
    </rPh>
    <rPh sb="7" eb="9">
      <t>ケイネン</t>
    </rPh>
    <rPh sb="9" eb="11">
      <t>レッカ</t>
    </rPh>
    <rPh sb="12" eb="14">
      <t>シンコウ</t>
    </rPh>
    <rPh sb="19" eb="21">
      <t>イジ</t>
    </rPh>
    <rPh sb="21" eb="24">
      <t>カンリヒ</t>
    </rPh>
    <rPh sb="25" eb="27">
      <t>ゾウカ</t>
    </rPh>
    <rPh sb="28" eb="30">
      <t>ミコ</t>
    </rPh>
    <rPh sb="36" eb="38">
      <t>シシュツ</t>
    </rPh>
    <rPh sb="42" eb="44">
      <t>ケイヒ</t>
    </rPh>
    <rPh sb="44" eb="46">
      <t>ケイゲン</t>
    </rPh>
    <rPh sb="47" eb="49">
      <t>ホウサク</t>
    </rPh>
    <rPh sb="50" eb="52">
      <t>ケントウ</t>
    </rPh>
    <rPh sb="60" eb="62">
      <t>グタイ</t>
    </rPh>
    <rPh sb="62" eb="63">
      <t>テキ</t>
    </rPh>
    <rPh sb="117" eb="118">
      <t>オコナ</t>
    </rPh>
    <rPh sb="123" eb="125">
      <t>ケイエイ</t>
    </rPh>
    <rPh sb="125" eb="127">
      <t>ジョウキョウ</t>
    </rPh>
    <rPh sb="128" eb="130">
      <t>ソンエキ</t>
    </rPh>
    <rPh sb="130" eb="132">
      <t>ジョウホウ</t>
    </rPh>
    <rPh sb="137" eb="139">
      <t>ジョウホウ</t>
    </rPh>
    <rPh sb="141" eb="143">
      <t>テキカク</t>
    </rPh>
    <rPh sb="144" eb="146">
      <t>ハアク</t>
    </rPh>
    <rPh sb="147" eb="149">
      <t>カノウ</t>
    </rPh>
    <rPh sb="181" eb="183">
      <t>ヨテイ</t>
    </rPh>
    <phoneticPr fontId="15"/>
  </si>
  <si>
    <t>令和3年度末時点では、管渠更新等は実施していないが、老朽化が進行しているため、今後更新が必要となる。また、管路以外の施設（処理場・ＭＰ）についても経年劣化により突発的な修繕等が生じ、維持管理費が増加する傾向である。
令和元年度に行った機能診断・最適整備構想策定をもとに、令和3年度に名古屋地区、令和4年度に横山・馬乗里地区の事業計画作成を行い、県の採択審査を経た後に実施設計及び工事を行う予定である。他の処理区に関しても、順次実施の予定である。</t>
    <rPh sb="3" eb="5">
      <t>ネンド</t>
    </rPh>
    <rPh sb="5" eb="6">
      <t>マツ</t>
    </rPh>
    <rPh sb="6" eb="8">
      <t>ジテン</t>
    </rPh>
    <rPh sb="11" eb="12">
      <t>カン</t>
    </rPh>
    <rPh sb="12" eb="13">
      <t>キョ</t>
    </rPh>
    <rPh sb="13" eb="15">
      <t>コウシン</t>
    </rPh>
    <rPh sb="15" eb="16">
      <t>ナド</t>
    </rPh>
    <rPh sb="17" eb="19">
      <t>ジッシ</t>
    </rPh>
    <rPh sb="26" eb="28">
      <t>ロウキュウ</t>
    </rPh>
    <rPh sb="28" eb="29">
      <t>カ</t>
    </rPh>
    <rPh sb="30" eb="32">
      <t>シンコウ</t>
    </rPh>
    <rPh sb="39" eb="41">
      <t>コンゴ</t>
    </rPh>
    <rPh sb="41" eb="43">
      <t>コウシン</t>
    </rPh>
    <rPh sb="44" eb="46">
      <t>ヒツヨウ</t>
    </rPh>
    <rPh sb="53" eb="54">
      <t>カン</t>
    </rPh>
    <rPh sb="54" eb="55">
      <t>ロ</t>
    </rPh>
    <rPh sb="55" eb="57">
      <t>イガイ</t>
    </rPh>
    <rPh sb="58" eb="60">
      <t>シセツ</t>
    </rPh>
    <rPh sb="61" eb="63">
      <t>ショリ</t>
    </rPh>
    <rPh sb="63" eb="64">
      <t>バ</t>
    </rPh>
    <rPh sb="73" eb="75">
      <t>ケイネン</t>
    </rPh>
    <rPh sb="75" eb="77">
      <t>レッカ</t>
    </rPh>
    <rPh sb="80" eb="83">
      <t>トッパツテキ</t>
    </rPh>
    <rPh sb="84" eb="86">
      <t>シュウゼン</t>
    </rPh>
    <rPh sb="86" eb="87">
      <t>ナド</t>
    </rPh>
    <rPh sb="88" eb="89">
      <t>ショウ</t>
    </rPh>
    <rPh sb="91" eb="93">
      <t>イジ</t>
    </rPh>
    <rPh sb="93" eb="96">
      <t>カンリヒ</t>
    </rPh>
    <rPh sb="97" eb="99">
      <t>ゾウカ</t>
    </rPh>
    <rPh sb="101" eb="103">
      <t>ケイコウ</t>
    </rPh>
    <rPh sb="108" eb="110">
      <t>レイワ</t>
    </rPh>
    <rPh sb="110" eb="111">
      <t>ゲン</t>
    </rPh>
    <rPh sb="112" eb="113">
      <t>ド</t>
    </rPh>
    <rPh sb="114" eb="115">
      <t>オコナ</t>
    </rPh>
    <rPh sb="117" eb="119">
      <t>キノウ</t>
    </rPh>
    <rPh sb="119" eb="121">
      <t>シンダン</t>
    </rPh>
    <rPh sb="122" eb="124">
      <t>サイテキ</t>
    </rPh>
    <rPh sb="124" eb="126">
      <t>セイビ</t>
    </rPh>
    <rPh sb="126" eb="128">
      <t>コウソウ</t>
    </rPh>
    <rPh sb="128" eb="130">
      <t>サクテイ</t>
    </rPh>
    <rPh sb="135" eb="137">
      <t>レイワ</t>
    </rPh>
    <rPh sb="138" eb="140">
      <t>ネンド</t>
    </rPh>
    <rPh sb="141" eb="144">
      <t>ナゴヤ</t>
    </rPh>
    <rPh sb="144" eb="146">
      <t>チク</t>
    </rPh>
    <rPh sb="147" eb="149">
      <t>レイワ</t>
    </rPh>
    <rPh sb="150" eb="152">
      <t>ネンド</t>
    </rPh>
    <rPh sb="153" eb="155">
      <t>ヨコヤマ</t>
    </rPh>
    <rPh sb="156" eb="159">
      <t>マジョウリ</t>
    </rPh>
    <rPh sb="159" eb="161">
      <t>チク</t>
    </rPh>
    <rPh sb="166" eb="168">
      <t>サクセイ</t>
    </rPh>
    <rPh sb="169" eb="170">
      <t>オコナ</t>
    </rPh>
    <rPh sb="172" eb="173">
      <t>ケン</t>
    </rPh>
    <rPh sb="174" eb="176">
      <t>サイタク</t>
    </rPh>
    <rPh sb="176" eb="178">
      <t>シンサ</t>
    </rPh>
    <rPh sb="179" eb="180">
      <t>ヘ</t>
    </rPh>
    <rPh sb="181" eb="182">
      <t>アト</t>
    </rPh>
    <rPh sb="183" eb="185">
      <t>ジッシ</t>
    </rPh>
    <rPh sb="185" eb="187">
      <t>セッケイ</t>
    </rPh>
    <rPh sb="187" eb="188">
      <t>オヨ</t>
    </rPh>
    <rPh sb="189" eb="191">
      <t>コウジ</t>
    </rPh>
    <rPh sb="192" eb="193">
      <t>オコナ</t>
    </rPh>
    <rPh sb="194" eb="196">
      <t>ヨテイ</t>
    </rPh>
    <rPh sb="200" eb="201">
      <t>タ</t>
    </rPh>
    <rPh sb="202" eb="204">
      <t>ショリ</t>
    </rPh>
    <rPh sb="204" eb="205">
      <t>ク</t>
    </rPh>
    <rPh sb="206" eb="207">
      <t>カン</t>
    </rPh>
    <rPh sb="211" eb="213">
      <t>ジュンジ</t>
    </rPh>
    <rPh sb="213" eb="215">
      <t>ジッシ</t>
    </rPh>
    <rPh sb="216" eb="218">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</si>
</sst>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C-4B47-B1CD-8265ACBA4F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7BC-4B47-B1CD-8265ACBA4F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50.62</c:v>
                </c:pt>
                <c:pt idx="1">
                  <c:v>49.23</c:v>
                </c:pt>
                <c:pt idx="2">
                  <c:v>50.04</c:v>
                </c:pt>
                <c:pt idx="3">
                  <c:v>50.48</c:v>
                </c:pt>
                <c:pt idx="4" formatCode="#,##0.00;&quot;△&quot;#,##0.00">
                  <c:v>0</c:v>
                </c:pt>
              </c:numCache>
            </c:numRef>
          </c:val>
          <c:extLst>
            <c:ext xmlns:c16="http://schemas.microsoft.com/office/drawing/2014/chart" uri="{C3380CC4-5D6E-409C-BE32-E72D297353CC}">
              <c16:uniqueId val="{00000000-B09F-4DE0-8702-F24CA2AEC9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09F-4DE0-8702-F24CA2AEC9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64.05</c:v>
                </c:pt>
                <c:pt idx="1">
                  <c:v>63.88</c:v>
                </c:pt>
                <c:pt idx="2">
                  <c:v>63</c:v>
                </c:pt>
                <c:pt idx="3">
                  <c:v>63.23</c:v>
                </c:pt>
                <c:pt idx="4">
                  <c:v>64.09</c:v>
                </c:pt>
              </c:numCache>
            </c:numRef>
          </c:val>
          <c:extLst>
            <c:ext xmlns:c16="http://schemas.microsoft.com/office/drawing/2014/chart" uri="{C3380CC4-5D6E-409C-BE32-E72D297353CC}">
              <c16:uniqueId val="{00000000-BF88-4501-B98E-32280034AA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F88-4501-B98E-32280034AA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60.35</c:v>
                </c:pt>
                <c:pt idx="1">
                  <c:v>58.52</c:v>
                </c:pt>
                <c:pt idx="2">
                  <c:v>60.61</c:v>
                </c:pt>
                <c:pt idx="3">
                  <c:v>56.76</c:v>
                </c:pt>
                <c:pt idx="4">
                  <c:v>50.1</c:v>
                </c:pt>
              </c:numCache>
            </c:numRef>
          </c:val>
          <c:extLst>
            <c:ext xmlns:c16="http://schemas.microsoft.com/office/drawing/2014/chart" uri="{C3380CC4-5D6E-409C-BE32-E72D297353CC}">
              <c16:uniqueId val="{00000000-138D-423D-AA8B-2E3BF28FB8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D-423D-AA8B-2E3BF28FB8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D5-4A14-ABB4-9A535D8A4B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5-4A14-ABB4-9A535D8A4B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5-4B61-9ED3-536AD951D5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5-4B61-9ED3-536AD951D5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8A-4864-B553-DB30356E9A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8A-4864-B553-DB30356E9A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08-4CC1-AA37-5A19EEC194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8-4CC1-AA37-5A19EEC194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28-4B19-9C3C-95024CB887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728-4B19-9C3C-95024CB887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33.409999999999997</c:v>
                </c:pt>
                <c:pt idx="1">
                  <c:v>31.9</c:v>
                </c:pt>
                <c:pt idx="2">
                  <c:v>25.9</c:v>
                </c:pt>
                <c:pt idx="3">
                  <c:v>30.61</c:v>
                </c:pt>
                <c:pt idx="4">
                  <c:v>25.25</c:v>
                </c:pt>
              </c:numCache>
            </c:numRef>
          </c:val>
          <c:extLst>
            <c:ext xmlns:c16="http://schemas.microsoft.com/office/drawing/2014/chart" uri="{C3380CC4-5D6E-409C-BE32-E72D297353CC}">
              <c16:uniqueId val="{00000000-51CF-4F8D-B21D-2A9F8B2612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1CF-4F8D-B21D-2A9F8B2612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395.52</c:v>
                </c:pt>
                <c:pt idx="1">
                  <c:v>434.49</c:v>
                </c:pt>
                <c:pt idx="2">
                  <c:v>522.02</c:v>
                </c:pt>
                <c:pt idx="3">
                  <c:v>452.84</c:v>
                </c:pt>
                <c:pt idx="4">
                  <c:v>542.19000000000005</c:v>
                </c:pt>
              </c:numCache>
            </c:numRef>
          </c:val>
          <c:extLst>
            <c:ext xmlns:c16="http://schemas.microsoft.com/office/drawing/2014/chart" uri="{C3380CC4-5D6E-409C-BE32-E72D297353CC}">
              <c16:uniqueId val="{00000000-8318-4E51-8DE0-B200683AAA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318-4E51-8DE0-B200683AAA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成田市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130318</v>
      </c>
      <c r="AM8" s="45"/>
      <c r="AN8" s="45"/>
      <c r="AO8" s="45"/>
      <c r="AP8" s="45"/>
      <c r="AQ8" s="45"/>
      <c r="AR8" s="45"/>
      <c r="AS8" s="45"/>
      <c r="AT8" s="46">
        <f>データ!T6</f>
        <v>213.84</v>
      </c>
      <c r="AU8" s="46"/>
      <c r="AV8" s="46"/>
      <c r="AW8" s="46"/>
      <c r="AX8" s="46"/>
      <c r="AY8" s="46"/>
      <c r="AZ8" s="46"/>
      <c r="BA8" s="46"/>
      <c r="BB8" s="46">
        <f>データ!U6</f>
        <v>609.41999999999996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1.98</v>
      </c>
      <c r="Q10" s="46"/>
      <c r="R10" s="46"/>
      <c r="S10" s="46"/>
      <c r="T10" s="46"/>
      <c r="U10" s="46"/>
      <c r="V10" s="46"/>
      <c r="W10" s="46">
        <f>データ!Q6</f>
        <v>100</v>
      </c>
      <c r="X10" s="46"/>
      <c r="Y10" s="46"/>
      <c r="Z10" s="46"/>
      <c r="AA10" s="46"/>
      <c r="AB10" s="46"/>
      <c r="AC10" s="46"/>
      <c r="AD10" s="45">
        <f>データ!R6</f>
        <v>3780</v>
      </c>
      <c r="AE10" s="45"/>
      <c r="AF10" s="45"/>
      <c r="AG10" s="45"/>
      <c r="AH10" s="45"/>
      <c r="AI10" s="45"/>
      <c r="AJ10" s="45"/>
      <c r="AK10" s="2"/>
      <c r="AL10" s="45">
        <f>データ!V6</f>
        <v>2573</v>
      </c>
      <c r="AM10" s="45"/>
      <c r="AN10" s="45"/>
      <c r="AO10" s="45"/>
      <c r="AP10" s="45"/>
      <c r="AQ10" s="45"/>
      <c r="AR10" s="45"/>
      <c r="AS10" s="45"/>
      <c r="AT10" s="46">
        <f>データ!W6</f>
        <v>1.72</v>
      </c>
      <c r="AU10" s="46"/>
      <c r="AV10" s="46"/>
      <c r="AW10" s="46"/>
      <c r="AX10" s="46"/>
      <c r="AY10" s="46"/>
      <c r="AZ10" s="46"/>
      <c r="BA10" s="46"/>
      <c r="BB10" s="46">
        <f>データ!X6</f>
        <v>1495.93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44</v>
      </c>
      <c r="O86" s="12" t="str">
        <f>データ!EO6</f>
        <v>【0.03】</v>
      </c>
    </row>
  </sheetData>
  <sheetProtection algorithmName="SHA-512" hashValue="XNEsJepkIGwkZ4+W0m4NDoi2g2Q4z17YsVXOqoob3KtnQ5tjfcBLgSgg1w/VpaKdONvOOR2PsNEsauTH7LRmZQ==" saltValue="Zyoez/X11na0ybRL6t2r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122114</v>
      </c>
      <c r="D6" s="19">
        <f t="shared" si="3"/>
        <v>47</v>
      </c>
      <c r="E6" s="19">
        <f t="shared" si="3"/>
        <v>17</v>
      </c>
      <c r="F6" s="19">
        <f t="shared" si="3"/>
        <v>5</v>
      </c>
      <c r="G6" s="19">
        <f t="shared" si="3"/>
        <v>0</v>
      </c>
      <c r="H6" s="19" t="str">
        <f t="shared" si="3"/>
        <v>千葉県　成田市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1.98</v>
      </c>
      <c r="Q6" s="20">
        <f t="shared" si="3"/>
        <v>100</v>
      </c>
      <c r="R6" s="20">
        <f t="shared" si="3"/>
        <v>3780</v>
      </c>
      <c r="S6" s="20">
        <f t="shared" si="3"/>
        <v>130318</v>
      </c>
      <c r="T6" s="20">
        <f t="shared" si="3"/>
        <v>213.84</v>
      </c>
      <c r="U6" s="20">
        <f t="shared" si="3"/>
        <v>609.41999999999996</v>
      </c>
      <c r="V6" s="20">
        <f t="shared" si="3"/>
        <v>2573</v>
      </c>
      <c r="W6" s="20">
        <f t="shared" si="3"/>
        <v>1.72</v>
      </c>
      <c r="X6" s="20">
        <f t="shared" si="3"/>
        <v>1495.93</v>
      </c>
      <c r="Y6" s="21">
        <f>IF(Y7="",NA(),Y7)</f>
        <v>60.35</v>
      </c>
      <c r="Z6" s="21">
        <f t="shared" ref="Z6:AH6" si="4">IF(Z7="",NA(),Z7)</f>
        <v>58.52</v>
      </c>
      <c r="AA6" s="21">
        <f t="shared" si="4"/>
        <v>60.61</v>
      </c>
      <c r="AB6" s="21">
        <f t="shared" si="4"/>
        <v>56.76</v>
      </c>
      <c r="AC6" s="21">
        <f t="shared" si="4"/>
        <v>50.1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33.409999999999997</v>
      </c>
      <c r="BR6" s="21">
        <f t="shared" ref="BR6:BZ6" si="8">IF(BR7="",NA(),BR7)</f>
        <v>31.9</v>
      </c>
      <c r="BS6" s="21">
        <f t="shared" si="8"/>
        <v>25.9</v>
      </c>
      <c r="BT6" s="21">
        <f t="shared" si="8"/>
        <v>30.61</v>
      </c>
      <c r="BU6" s="21">
        <f t="shared" si="8"/>
        <v>25.25</v>
      </c>
      <c r="BV6" s="21">
        <f t="shared" si="8"/>
        <v>59.8</v>
      </c>
      <c r="BW6" s="21">
        <f t="shared" si="8"/>
        <v>57.77</v>
      </c>
      <c r="BX6" s="21">
        <f t="shared" si="8"/>
        <v>57.31</v>
      </c>
      <c r="BY6" s="21">
        <f t="shared" si="8"/>
        <v>57.08</v>
      </c>
      <c r="BZ6" s="21">
        <f t="shared" si="8"/>
        <v>56.26</v>
      </c>
      <c r="CA6" s="20" t="str">
        <f>IF(CA7="","",IF(CA7="-","【-】","【"&amp;SUBSTITUTE(TEXT(CA7,"#,##0.00"),"-","△")&amp;"】"))</f>
        <v>【60.65】</v>
      </c>
      <c r="CB6" s="21">
        <f>IF(CB7="",NA(),CB7)</f>
        <v>395.52</v>
      </c>
      <c r="CC6" s="21">
        <f t="shared" ref="CC6:CK6" si="9">IF(CC7="",NA(),CC7)</f>
        <v>434.49</v>
      </c>
      <c r="CD6" s="21">
        <f t="shared" si="9"/>
        <v>522.02</v>
      </c>
      <c r="CE6" s="21">
        <f t="shared" si="9"/>
        <v>452.84</v>
      </c>
      <c r="CF6" s="21">
        <f t="shared" si="9"/>
        <v>542.19000000000005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50.62</v>
      </c>
      <c r="CN6" s="21">
        <f t="shared" ref="CN6:CV6" si="10">IF(CN7="",NA(),CN7)</f>
        <v>49.23</v>
      </c>
      <c r="CO6" s="21">
        <f t="shared" si="10"/>
        <v>50.04</v>
      </c>
      <c r="CP6" s="21">
        <f t="shared" si="10"/>
        <v>50.48</v>
      </c>
      <c r="CQ6" s="20">
        <f t="shared" si="10"/>
        <v>0</v>
      </c>
      <c r="CR6" s="21">
        <f t="shared" si="10"/>
        <v>51.75</v>
      </c>
      <c r="CS6" s="21">
        <f t="shared" si="10"/>
        <v>50.68</v>
      </c>
      <c r="CT6" s="21">
        <f t="shared" si="10"/>
        <v>50.14</v>
      </c>
      <c r="CU6" s="21">
        <f t="shared" si="10"/>
        <v>54.83</v>
      </c>
      <c r="CV6" s="21">
        <f t="shared" si="10"/>
        <v>66.53</v>
      </c>
      <c r="CW6" s="20" t="str">
        <f>IF(CW7="","",IF(CW7="-","【-】","【"&amp;SUBSTITUTE(TEXT(CW7,"#,##0.00"),"-","△")&amp;"】"))</f>
        <v>【61.14】</v>
      </c>
      <c r="CX6" s="21">
        <f>IF(CX7="",NA(),CX7)</f>
        <v>64.05</v>
      </c>
      <c r="CY6" s="21">
        <f t="shared" ref="CY6:DG6" si="11">IF(CY7="",NA(),CY7)</f>
        <v>63.88</v>
      </c>
      <c r="CZ6" s="21">
        <f t="shared" si="11"/>
        <v>63</v>
      </c>
      <c r="DA6" s="21">
        <f t="shared" si="11"/>
        <v>63.23</v>
      </c>
      <c r="DB6" s="21">
        <f t="shared" si="11"/>
        <v>64.09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122114</v>
      </c>
      <c r="D7" s="23">
        <v>47</v>
      </c>
      <c r="E7" s="23">
        <v>17</v>
      </c>
      <c r="F7" s="23">
        <v>5</v>
      </c>
      <c r="G7" s="23">
        <v>0</v>
      </c>
      <c r="H7" s="23" t="s">
        <v>99</v>
      </c>
      <c r="I7" s="23" t="s">
        <v>100</v>
      </c>
      <c r="J7" s="23" t="s">
        <v>101</v>
      </c>
      <c r="K7" s="23" t="s">
        <v>102</v>
      </c>
      <c r="L7" s="23" t="s">
        <v>103</v>
      </c>
      <c r="M7" s="23" t="s">
        <v>104</v>
      </c>
      <c r="N7" s="24" t="s">
        <v>105</v>
      </c>
      <c r="O7" s="24" t="s">
        <v>106</v>
      </c>
      <c r="P7" s="24">
        <v>1.98</v>
      </c>
      <c r="Q7" s="24">
        <v>100</v>
      </c>
      <c r="R7" s="24">
        <v>3780</v>
      </c>
      <c r="S7" s="24">
        <v>130318</v>
      </c>
      <c r="T7" s="24">
        <v>213.84</v>
      </c>
      <c r="U7" s="24">
        <v>609.41999999999996</v>
      </c>
      <c r="V7" s="24">
        <v>2573</v>
      </c>
      <c r="W7" s="24">
        <v>1.72</v>
      </c>
      <c r="X7" s="24">
        <v>1495.93</v>
      </c>
      <c r="Y7" s="24">
        <v>60.35</v>
      </c>
      <c r="Z7" s="24">
        <v>58.52</v>
      </c>
      <c r="AA7" s="24">
        <v>60.61</v>
      </c>
      <c r="AB7" s="24">
        <v>56.76</v>
      </c>
      <c r="AC7" s="24">
        <v>50.1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33.409999999999997</v>
      </c>
      <c r="BR7" s="24">
        <v>31.9</v>
      </c>
      <c r="BS7" s="24">
        <v>25.9</v>
      </c>
      <c r="BT7" s="24">
        <v>30.61</v>
      </c>
      <c r="BU7" s="24">
        <v>25.25</v>
      </c>
      <c r="BV7" s="24">
        <v>59.8</v>
      </c>
      <c r="BW7" s="24">
        <v>57.77</v>
      </c>
      <c r="BX7" s="24">
        <v>57.31</v>
      </c>
      <c r="BY7" s="24">
        <v>57.08</v>
      </c>
      <c r="BZ7" s="24">
        <v>56.26</v>
      </c>
      <c r="CA7" s="24">
        <v>60.65</v>
      </c>
      <c r="CB7" s="24">
        <v>395.52</v>
      </c>
      <c r="CC7" s="24">
        <v>434.49</v>
      </c>
      <c r="CD7" s="24">
        <v>522.02</v>
      </c>
      <c r="CE7" s="24">
        <v>452.84</v>
      </c>
      <c r="CF7" s="24">
        <v>542.19000000000005</v>
      </c>
      <c r="CG7" s="24">
        <v>263.76</v>
      </c>
      <c r="CH7" s="24">
        <v>274.35000000000002</v>
      </c>
      <c r="CI7" s="24">
        <v>273.52</v>
      </c>
      <c r="CJ7" s="24">
        <v>274.99</v>
      </c>
      <c r="CK7" s="24">
        <v>282.08999999999997</v>
      </c>
      <c r="CL7" s="24">
        <v>256.97000000000003</v>
      </c>
      <c r="CM7" s="24">
        <v>50.62</v>
      </c>
      <c r="CN7" s="24">
        <v>49.23</v>
      </c>
      <c r="CO7" s="24">
        <v>50.04</v>
      </c>
      <c r="CP7" s="24">
        <v>50.48</v>
      </c>
      <c r="CQ7" s="24">
        <v>0</v>
      </c>
      <c r="CR7" s="24">
        <v>51.75</v>
      </c>
      <c r="CS7" s="24">
        <v>50.68</v>
      </c>
      <c r="CT7" s="24">
        <v>50.14</v>
      </c>
      <c r="CU7" s="24">
        <v>54.83</v>
      </c>
      <c r="CV7" s="24">
        <v>66.53</v>
      </c>
      <c r="CW7" s="24">
        <v>61.14</v>
      </c>
      <c r="CX7" s="24">
        <v>64.05</v>
      </c>
      <c r="CY7" s="24">
        <v>63.88</v>
      </c>
      <c r="CZ7" s="24">
        <v>63</v>
      </c>
      <c r="DA7" s="24">
        <v>63.23</v>
      </c>
      <c r="DB7" s="24">
        <v>64.09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2023-02-01T05:15:44Z</cp:lastPrinted>
  <dcterms:created xsi:type="dcterms:W3CDTF">2022-12-01T01:56:37Z</dcterms:created>
  <dcterms:modified xsi:type="dcterms:W3CDTF">2023-02-20T10:13:25Z</dcterms:modified>
  <cp:category/>
</cp:coreProperties>
</file>