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136A4853-97C7-4330-8C48-F1AE85E6CD20}" xr6:coauthVersionLast="47" xr6:coauthVersionMax="47" xr10:uidLastSave="{00000000-0000-0000-0000-000000000000}"/>
  <workbookProtection workbookAlgorithmName="SHA-512" workbookHashValue="xmhHjcWROiDVhow8JSzJdczFIeVgEoJAq1RrgTuovneEn64rsPsDZGOvNLm0T/bPz2oP8V+2H0a7iuexsv3DQA==" workbookSaltValue="Kh2qskpxK/yAJH/uQMwPwA=="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D10" i="4"/>
  <c r="W10" i="4"/>
  <c r="I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<sst xmlns="http://schemas.openxmlformats.org/spreadsheetml/2006/main" count="236" uniqueCount="121">
  <si>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</si>
  <si>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</si>
  <si>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</si>
  <si>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</si>
  <si>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</si>
  <si>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</si>
  <si>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</si>
  <si>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</si>
  <si>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</si>
  <si>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</si>
  <si>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</si>
  <si>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</si>
  <si>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</si>
  <si>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</si>
  <si>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</si>
  <si>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</si>
  <si>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</si>
  <si>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</si>
  <si>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</si>
  <si>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</si>
  <si>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</si>
  <si>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</si>
  <si>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</si>
  <si>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</si>
  <si>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</si>
  <si>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</si>
  <si>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</si>
  <si>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</si>
  <si>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</si>
  <si>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</si>
  <si>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</si>
  <si>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</si>
  <si>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</si>
  <si>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</si>
  <si>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</si>
  <si>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</si>
  <si>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</si>
  <si>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</si>
  <si>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</si>
  <si>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</si>
  <si>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</si>
  <si>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</si>
  <si>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</si>
  <si>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</si>
  <si>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</si>
  <si>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</si>
  <si>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</si>
  <si>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</si>
  <si>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</si>
  <si>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</si>
  <si>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</si>
  <si>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</si>
  <si>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</si>
  <si>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</si>
  <si>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</si>
  <si>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</si>
  <si>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</si>
  <si>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</si>
  <si>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</si>
  <si>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</si>
  <si>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</si>
  <si>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</si>
  <si>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</si>
  <si>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</si>
  <si>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</si>
  <si>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</si>
  <si>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</si>
  <si>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</si>
  <si>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</si>
  <si>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</si>
  <si>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</si>
  <si>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</si>
  <si>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</si>
  <si>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</si>
  <si>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</si>
  <si>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</si>
  <si>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</si>
  <si>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</si>
  <si>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</si>
  <si>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</si>
  <si>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</si>
  <si>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</si>
  <si>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</si>
  <si>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</si>
  <si>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</si>
  <si>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</si>
  <si>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</si>
  <si>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</si>
  <si>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</si>
  <si>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</si>
  <si>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</si>
  <si>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</si>
  <si>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</si>
  <si>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</si>
  <si>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</si>
  <si>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</si>
  <si>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</si>
  <si>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</si>
  <si>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</si>
  <si>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</si>
  <si>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</si>
  <si>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</si>
  <si>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</si>
  <si>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</si>
  <si>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</si>
  <si>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</si>
  <si>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</si>
  <si>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</si>
  <si>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</si>
  <si>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</si>
  <si>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</si>
  <si>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</si>
  <si>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</si>
  <si>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</si>
  <si>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</si>
  <si>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</si>
  <si>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</si>
  <si>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</si>
  <si>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茂原市の農業集落排水事業は、類似団体と比較すると、経営の健全性及び効率性について、企業債残高対事業規模比率及び汚水処理原価がやや高くなっているが、この要因として、元利償還金が多いことや、施設の老朽化に伴う修繕料の増加、人口減少や節水型機器の普及による使用料収入の減等が挙げられる。
　元利償還金のピークの予定は令和4年度となっているが、電気料金の高騰に加え、施設の修繕費等は今後も上がり続けていくことから、汚水処理原価がさらに高くなり、収益的収支比率及び経費回収率も悪化することが予想される。
　また、今後の使用料収入については、水洗化率も高いことから、大幅な収入増は見込めない状況にある。
　使用料金の改定については、平成18年度に約30％アップしており、令和３年度の使用料単価は約222円と高水準であり、当市上水道・公共下水道、他市町村との整合性の観点から見送ってきたが、今後の経営状況によっては検討が必要と考える。
　維持管理については、既に処理施設の維持管理について民間委託を実施しているが、より効率的なコストの節減合理化を推進するうえで、包括的民間委託等の導入を検討する必要がある。</t>
    <phoneticPr fontId="4"/>
  </si>
  <si>
    <t>　農業集落排水施設は供用開始から18～25年経過しており、施設の老朽化、劣化の進行が見られる状態である。
　真空式管路については管渠更新等はしていないため管渠改善率は0となっているが、宅内接続に使用されている真空弁の老朽化及び付属材料（ＡＣコントローラ等）の故障が増加しているため、更新を進めているところである。
　また、汚水処理施設では、流入汚水より硫化水素が発生し、前処理部の被覆工、鉄筋コンクリート等に影響が出ているため、対策が必要となっている。その他機器類においても、全体的に老朽化が見られる状態となっている。</t>
    <phoneticPr fontId="4"/>
  </si>
  <si>
    <t>　経営改善のため、今後も引き続き広報や巡回活動により、未接続者に対して普及活動を積極的に行い、水洗化人口及び有収水量の増加を目指していく。
　また、資本費平準化債・公営企業会計適用債等を有効に活用し、経営の効率化・安定化を図っていく。
　施設の老朽化対策としては、平成26年度に国の補助事業の農山漁村地域整備交付金を活用し、施設機能診断を行い、ライフサイクルコストの検証を図り、「茂原市農業集落排水施設最適整備構想」を策定した。この構想を基に、ストックマネジメントシステムの構築を図るため、国・県の補助事業である農業集落排水資源循環統合補助事業（機能強化事業）等を活用し、令和3年度より農業集落排水施設の更新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</si>
</sst>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F9-431D-AF15-FD574B5462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CF9-431D-AF15-FD574B5462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54.71</c:v>
                </c:pt>
                <c:pt idx="1">
                  <c:v>53.37</c:v>
                </c:pt>
                <c:pt idx="2">
                  <c:v>57.74</c:v>
                </c:pt>
                <c:pt idx="3">
                  <c:v>57.98</c:v>
                </c:pt>
                <c:pt idx="4">
                  <c:v>58.38</c:v>
                </c:pt>
              </c:numCache>
            </c:numRef>
          </c:val>
          <c:extLst>
            <c:ext xmlns:c16="http://schemas.microsoft.com/office/drawing/2014/chart" uri="{C3380CC4-5D6E-409C-BE32-E72D297353CC}">
              <c16:uniqueId val="{00000000-3865-4199-AF0F-9E23C0A43A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3865-4199-AF0F-9E23C0A43A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97.6</c:v>
                </c:pt>
                <c:pt idx="1">
                  <c:v>94.58</c:v>
                </c:pt>
                <c:pt idx="2">
                  <c:v>98.88</c:v>
                </c:pt>
                <c:pt idx="3">
                  <c:v>98.24</c:v>
                </c:pt>
                <c:pt idx="4">
                  <c:v>89.61</c:v>
                </c:pt>
              </c:numCache>
            </c:numRef>
          </c:val>
          <c:extLst>
            <c:ext xmlns:c16="http://schemas.microsoft.com/office/drawing/2014/chart" uri="{C3380CC4-5D6E-409C-BE32-E72D297353CC}">
              <c16:uniqueId val="{00000000-FAD3-4C6A-9FE2-68D01F3C6C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AD3-4C6A-9FE2-68D01F3C6C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70.16</c:v>
                </c:pt>
                <c:pt idx="1">
                  <c:v>69.28</c:v>
                </c:pt>
                <c:pt idx="2">
                  <c:v>69.23</c:v>
                </c:pt>
                <c:pt idx="3">
                  <c:v>64.81</c:v>
                </c:pt>
                <c:pt idx="4">
                  <c:v>60.33</c:v>
                </c:pt>
              </c:numCache>
            </c:numRef>
          </c:val>
          <c:extLst>
            <c:ext xmlns:c16="http://schemas.microsoft.com/office/drawing/2014/chart" uri="{C3380CC4-5D6E-409C-BE32-E72D297353CC}">
              <c16:uniqueId val="{00000000-74C5-47C8-AD7E-A5F2659737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C5-47C8-AD7E-A5F2659737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3F-4505-B48E-B3553527C8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3F-4505-B48E-B3553527C8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F7-4F6D-BBE4-31D04658B9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F7-4F6D-BBE4-31D04658B9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1C-476D-9D00-D61C206842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1C-476D-9D00-D61C206842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4C-4338-828E-A03433B50F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4C-4338-828E-A03433B50F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1501.04</c:v>
                </c:pt>
                <c:pt idx="1">
                  <c:v>1423.21</c:v>
                </c:pt>
                <c:pt idx="2">
                  <c:v>1377.21</c:v>
                </c:pt>
                <c:pt idx="3">
                  <c:v>1258.5999999999999</c:v>
                </c:pt>
                <c:pt idx="4">
                  <c:v>1190.82</c:v>
                </c:pt>
              </c:numCache>
            </c:numRef>
          </c:val>
          <c:extLst>
            <c:ext xmlns:c16="http://schemas.microsoft.com/office/drawing/2014/chart" uri="{C3380CC4-5D6E-409C-BE32-E72D297353CC}">
              <c16:uniqueId val="{00000000-0AE8-47F0-AEDD-5C434FCB5F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AE8-47F0-AEDD-5C434FCB5F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62.27</c:v>
                </c:pt>
                <c:pt idx="1">
                  <c:v>60.38</c:v>
                </c:pt>
                <c:pt idx="2">
                  <c:v>57.95</c:v>
                </c:pt>
                <c:pt idx="3">
                  <c:v>55.7</c:v>
                </c:pt>
                <c:pt idx="4">
                  <c:v>49.45</c:v>
                </c:pt>
              </c:numCache>
            </c:numRef>
          </c:val>
          <c:extLst>
            <c:ext xmlns:c16="http://schemas.microsoft.com/office/drawing/2014/chart" uri="{C3380CC4-5D6E-409C-BE32-E72D297353CC}">
              <c16:uniqueId val="{00000000-2E20-4568-8504-5958D39918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E20-4568-8504-5958D39918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350.98</c:v>
                </c:pt>
                <c:pt idx="1">
                  <c:v>362.38</c:v>
                </c:pt>
                <c:pt idx="2">
                  <c:v>378.87</c:v>
                </c:pt>
                <c:pt idx="3">
                  <c:v>398.74</c:v>
                </c:pt>
                <c:pt idx="4">
                  <c:v>449.9</c:v>
                </c:pt>
              </c:numCache>
            </c:numRef>
          </c:val>
          <c:extLst>
            <c:ext xmlns:c16="http://schemas.microsoft.com/office/drawing/2014/chart" uri="{C3380CC4-5D6E-409C-BE32-E72D297353CC}">
              <c16:uniqueId val="{00000000-811A-412E-907C-401D427C17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11A-412E-907C-401D427C17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茂原市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87814</v>
      </c>
      <c r="AM8" s="45"/>
      <c r="AN8" s="45"/>
      <c r="AO8" s="45"/>
      <c r="AP8" s="45"/>
      <c r="AQ8" s="45"/>
      <c r="AR8" s="45"/>
      <c r="AS8" s="45"/>
      <c r="AT8" s="46">
        <f>データ!T6</f>
        <v>99.92</v>
      </c>
      <c r="AU8" s="46"/>
      <c r="AV8" s="46"/>
      <c r="AW8" s="46"/>
      <c r="AX8" s="46"/>
      <c r="AY8" s="46"/>
      <c r="AZ8" s="46"/>
      <c r="BA8" s="46"/>
      <c r="BB8" s="46">
        <f>データ!U6</f>
        <v>878.84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7.68</v>
      </c>
      <c r="Q10" s="46"/>
      <c r="R10" s="46"/>
      <c r="S10" s="46"/>
      <c r="T10" s="46"/>
      <c r="U10" s="46"/>
      <c r="V10" s="46"/>
      <c r="W10" s="46">
        <f>データ!Q6</f>
        <v>85.71</v>
      </c>
      <c r="X10" s="46"/>
      <c r="Y10" s="46"/>
      <c r="Z10" s="46"/>
      <c r="AA10" s="46"/>
      <c r="AB10" s="46"/>
      <c r="AC10" s="46"/>
      <c r="AD10" s="45">
        <f>データ!R6</f>
        <v>3850</v>
      </c>
      <c r="AE10" s="45"/>
      <c r="AF10" s="45"/>
      <c r="AG10" s="45"/>
      <c r="AH10" s="45"/>
      <c r="AI10" s="45"/>
      <c r="AJ10" s="45"/>
      <c r="AK10" s="2"/>
      <c r="AL10" s="45">
        <f>データ!V6</f>
        <v>6735</v>
      </c>
      <c r="AM10" s="45"/>
      <c r="AN10" s="45"/>
      <c r="AO10" s="45"/>
      <c r="AP10" s="45"/>
      <c r="AQ10" s="45"/>
      <c r="AR10" s="45"/>
      <c r="AS10" s="45"/>
      <c r="AT10" s="46">
        <f>データ!W6</f>
        <v>11.38</v>
      </c>
      <c r="AU10" s="46"/>
      <c r="AV10" s="46"/>
      <c r="AW10" s="46"/>
      <c r="AX10" s="46"/>
      <c r="AY10" s="46"/>
      <c r="AZ10" s="46"/>
      <c r="BA10" s="46"/>
      <c r="BB10" s="46">
        <f>データ!X6</f>
        <v>591.83000000000004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46</v>
      </c>
      <c r="O86" s="12" t="str">
        <f>データ!EO6</f>
        <v>【0.03】</v>
      </c>
    </row>
  </sheetData>
  <sheetProtection algorithmName="SHA-512" hashValue="FH1zFtvEVp1hFZko59DSp61mOkOtUzJLJiEp6hIATWfpIfF3suim7YAYzSGZ9HVULBl0YZ9ZQRsm7dYBhA8ciQ==" saltValue="PQWiXCScxXNXOtSwx8L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2">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2">
      <c r="A6" s="14" t="s">
        <v>99</v>
      </c>
      <c r="B6" s="19">
        <f>B7</f>
        <v>2021</v>
      </c>
      <c r="C6" s="19">
        <f t="shared" ref="C6:X6" si="3">C7</f>
        <v>122106</v>
      </c>
      <c r="D6" s="19">
        <f t="shared" si="3"/>
        <v>47</v>
      </c>
      <c r="E6" s="19">
        <f t="shared" si="3"/>
        <v>17</v>
      </c>
      <c r="F6" s="19">
        <f t="shared" si="3"/>
        <v>5</v>
      </c>
      <c r="G6" s="19">
        <f t="shared" si="3"/>
        <v>0</v>
      </c>
      <c r="H6" s="19" t="str">
        <f t="shared" si="3"/>
        <v>千葉県　茂原市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7.68</v>
      </c>
      <c r="Q6" s="20">
        <f t="shared" si="3"/>
        <v>85.71</v>
      </c>
      <c r="R6" s="20">
        <f t="shared" si="3"/>
        <v>3850</v>
      </c>
      <c r="S6" s="20">
        <f t="shared" si="3"/>
        <v>87814</v>
      </c>
      <c r="T6" s="20">
        <f t="shared" si="3"/>
        <v>99.92</v>
      </c>
      <c r="U6" s="20">
        <f t="shared" si="3"/>
        <v>878.84</v>
      </c>
      <c r="V6" s="20">
        <f t="shared" si="3"/>
        <v>6735</v>
      </c>
      <c r="W6" s="20">
        <f t="shared" si="3"/>
        <v>11.38</v>
      </c>
      <c r="X6" s="20">
        <f t="shared" si="3"/>
        <v>591.83000000000004</v>
      </c>
      <c r="Y6" s="21">
        <f>IF(Y7="",NA(),Y7)</f>
        <v>70.16</v>
      </c>
      <c r="Z6" s="21">
        <f t="shared" ref="Z6:AH6" si="4">IF(Z7="",NA(),Z7)</f>
        <v>69.28</v>
      </c>
      <c r="AA6" s="21">
        <f t="shared" si="4"/>
        <v>69.23</v>
      </c>
      <c r="AB6" s="21">
        <f t="shared" si="4"/>
        <v>64.81</v>
      </c>
      <c r="AC6" s="21">
        <f t="shared" si="4"/>
        <v>60.33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1501.04</v>
      </c>
      <c r="BG6" s="21">
        <f t="shared" ref="BG6:BO6" si="7">IF(BG7="",NA(),BG7)</f>
        <v>1423.21</v>
      </c>
      <c r="BH6" s="21">
        <f t="shared" si="7"/>
        <v>1377.21</v>
      </c>
      <c r="BI6" s="21">
        <f t="shared" si="7"/>
        <v>1258.5999999999999</v>
      </c>
      <c r="BJ6" s="21">
        <f t="shared" si="7"/>
        <v>1190.82</v>
      </c>
      <c r="BK6" s="21">
        <f t="shared" si="7"/>
        <v>855.8</v>
      </c>
      <c r="BL6" s="21">
        <f t="shared" si="7"/>
        <v>789.46</v>
      </c>
      <c r="BM6" s="21">
        <f t="shared" si="7"/>
        <v>826.83</v>
      </c>
      <c r="BN6" s="21">
        <f t="shared" si="7"/>
        <v>867.83</v>
      </c>
      <c r="BO6" s="21">
        <f t="shared" si="7"/>
        <v>791.76</v>
      </c>
      <c r="BP6" s="20" t="str">
        <f>IF(BP7="","",IF(BP7="-","【-】","【"&amp;SUBSTITUTE(TEXT(BP7,"#,##0.00"),"-","△")&amp;"】"))</f>
        <v>【786.37】</v>
      </c>
      <c r="BQ6" s="21">
        <f>IF(BQ7="",NA(),BQ7)</f>
        <v>62.27</v>
      </c>
      <c r="BR6" s="21">
        <f t="shared" ref="BR6:BZ6" si="8">IF(BR7="",NA(),BR7)</f>
        <v>60.38</v>
      </c>
      <c r="BS6" s="21">
        <f t="shared" si="8"/>
        <v>57.95</v>
      </c>
      <c r="BT6" s="21">
        <f t="shared" si="8"/>
        <v>55.7</v>
      </c>
      <c r="BU6" s="21">
        <f t="shared" si="8"/>
        <v>49.45</v>
      </c>
      <c r="BV6" s="21">
        <f t="shared" si="8"/>
        <v>59.8</v>
      </c>
      <c r="BW6" s="21">
        <f t="shared" si="8"/>
        <v>57.77</v>
      </c>
      <c r="BX6" s="21">
        <f t="shared" si="8"/>
        <v>57.31</v>
      </c>
      <c r="BY6" s="21">
        <f t="shared" si="8"/>
        <v>57.08</v>
      </c>
      <c r="BZ6" s="21">
        <f t="shared" si="8"/>
        <v>56.26</v>
      </c>
      <c r="CA6" s="20" t="str">
        <f>IF(CA7="","",IF(CA7="-","【-】","【"&amp;SUBSTITUTE(TEXT(CA7,"#,##0.00"),"-","△")&amp;"】"))</f>
        <v>【60.65】</v>
      </c>
      <c r="CB6" s="21">
        <f>IF(CB7="",NA(),CB7)</f>
        <v>350.98</v>
      </c>
      <c r="CC6" s="21">
        <f t="shared" ref="CC6:CK6" si="9">IF(CC7="",NA(),CC7)</f>
        <v>362.38</v>
      </c>
      <c r="CD6" s="21">
        <f t="shared" si="9"/>
        <v>378.87</v>
      </c>
      <c r="CE6" s="21">
        <f t="shared" si="9"/>
        <v>398.74</v>
      </c>
      <c r="CF6" s="21">
        <f t="shared" si="9"/>
        <v>449.9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54.71</v>
      </c>
      <c r="CN6" s="21">
        <f t="shared" ref="CN6:CV6" si="10">IF(CN7="",NA(),CN7)</f>
        <v>53.37</v>
      </c>
      <c r="CO6" s="21">
        <f t="shared" si="10"/>
        <v>57.74</v>
      </c>
      <c r="CP6" s="21">
        <f t="shared" si="10"/>
        <v>57.98</v>
      </c>
      <c r="CQ6" s="21">
        <f t="shared" si="10"/>
        <v>58.38</v>
      </c>
      <c r="CR6" s="21">
        <f t="shared" si="10"/>
        <v>51.75</v>
      </c>
      <c r="CS6" s="21">
        <f t="shared" si="10"/>
        <v>50.68</v>
      </c>
      <c r="CT6" s="21">
        <f t="shared" si="10"/>
        <v>50.14</v>
      </c>
      <c r="CU6" s="21">
        <f t="shared" si="10"/>
        <v>54.83</v>
      </c>
      <c r="CV6" s="21">
        <f t="shared" si="10"/>
        <v>66.53</v>
      </c>
      <c r="CW6" s="20" t="str">
        <f>IF(CW7="","",IF(CW7="-","【-】","【"&amp;SUBSTITUTE(TEXT(CW7,"#,##0.00"),"-","△")&amp;"】"))</f>
        <v>【61.14】</v>
      </c>
      <c r="CX6" s="21">
        <f>IF(CX7="",NA(),CX7)</f>
        <v>97.6</v>
      </c>
      <c r="CY6" s="21">
        <f t="shared" ref="CY6:DG6" si="11">IF(CY7="",NA(),CY7)</f>
        <v>94.58</v>
      </c>
      <c r="CZ6" s="21">
        <f t="shared" si="11"/>
        <v>98.88</v>
      </c>
      <c r="DA6" s="21">
        <f t="shared" si="11"/>
        <v>98.24</v>
      </c>
      <c r="DB6" s="21">
        <f t="shared" si="11"/>
        <v>89.61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122106</v>
      </c>
      <c r="D7" s="23">
        <v>47</v>
      </c>
      <c r="E7" s="23">
        <v>17</v>
      </c>
      <c r="F7" s="23">
        <v>5</v>
      </c>
      <c r="G7" s="23">
        <v>0</v>
      </c>
      <c r="H7" s="23" t="s">
        <v>100</v>
      </c>
      <c r="I7" s="23" t="s">
        <v>101</v>
      </c>
      <c r="J7" s="23" t="s">
        <v>102</v>
      </c>
      <c r="K7" s="23" t="s">
        <v>103</v>
      </c>
      <c r="L7" s="23" t="s">
        <v>104</v>
      </c>
      <c r="M7" s="23" t="s">
        <v>105</v>
      </c>
      <c r="N7" s="24" t="s">
        <v>106</v>
      </c>
      <c r="O7" s="24" t="s">
        <v>107</v>
      </c>
      <c r="P7" s="24">
        <v>7.68</v>
      </c>
      <c r="Q7" s="24">
        <v>85.71</v>
      </c>
      <c r="R7" s="24">
        <v>3850</v>
      </c>
      <c r="S7" s="24">
        <v>87814</v>
      </c>
      <c r="T7" s="24">
        <v>99.92</v>
      </c>
      <c r="U7" s="24">
        <v>878.84</v>
      </c>
      <c r="V7" s="24">
        <v>6735</v>
      </c>
      <c r="W7" s="24">
        <v>11.38</v>
      </c>
      <c r="X7" s="24">
        <v>591.83000000000004</v>
      </c>
      <c r="Y7" s="24">
        <v>70.16</v>
      </c>
      <c r="Z7" s="24">
        <v>69.28</v>
      </c>
      <c r="AA7" s="24">
        <v>69.23</v>
      </c>
      <c r="AB7" s="24">
        <v>64.81</v>
      </c>
      <c r="AC7" s="24">
        <v>60.33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1501.04</v>
      </c>
      <c r="BG7" s="24">
        <v>1423.21</v>
      </c>
      <c r="BH7" s="24">
        <v>1377.21</v>
      </c>
      <c r="BI7" s="24">
        <v>1258.5999999999999</v>
      </c>
      <c r="BJ7" s="24">
        <v>1190.82</v>
      </c>
      <c r="BK7" s="24">
        <v>855.8</v>
      </c>
      <c r="BL7" s="24">
        <v>789.46</v>
      </c>
      <c r="BM7" s="24">
        <v>826.83</v>
      </c>
      <c r="BN7" s="24">
        <v>867.83</v>
      </c>
      <c r="BO7" s="24">
        <v>791.76</v>
      </c>
      <c r="BP7" s="24">
        <v>786.37</v>
      </c>
      <c r="BQ7" s="24">
        <v>62.27</v>
      </c>
      <c r="BR7" s="24">
        <v>60.38</v>
      </c>
      <c r="BS7" s="24">
        <v>57.95</v>
      </c>
      <c r="BT7" s="24">
        <v>55.7</v>
      </c>
      <c r="BU7" s="24">
        <v>49.45</v>
      </c>
      <c r="BV7" s="24">
        <v>59.8</v>
      </c>
      <c r="BW7" s="24">
        <v>57.77</v>
      </c>
      <c r="BX7" s="24">
        <v>57.31</v>
      </c>
      <c r="BY7" s="24">
        <v>57.08</v>
      </c>
      <c r="BZ7" s="24">
        <v>56.26</v>
      </c>
      <c r="CA7" s="24">
        <v>60.65</v>
      </c>
      <c r="CB7" s="24">
        <v>350.98</v>
      </c>
      <c r="CC7" s="24">
        <v>362.38</v>
      </c>
      <c r="CD7" s="24">
        <v>378.87</v>
      </c>
      <c r="CE7" s="24">
        <v>398.74</v>
      </c>
      <c r="CF7" s="24">
        <v>449.9</v>
      </c>
      <c r="CG7" s="24">
        <v>263.76</v>
      </c>
      <c r="CH7" s="24">
        <v>274.35000000000002</v>
      </c>
      <c r="CI7" s="24">
        <v>273.52</v>
      </c>
      <c r="CJ7" s="24">
        <v>274.99</v>
      </c>
      <c r="CK7" s="24">
        <v>282.08999999999997</v>
      </c>
      <c r="CL7" s="24">
        <v>256.97000000000003</v>
      </c>
      <c r="CM7" s="24">
        <v>54.71</v>
      </c>
      <c r="CN7" s="24">
        <v>53.37</v>
      </c>
      <c r="CO7" s="24">
        <v>57.74</v>
      </c>
      <c r="CP7" s="24">
        <v>57.98</v>
      </c>
      <c r="CQ7" s="24">
        <v>58.38</v>
      </c>
      <c r="CR7" s="24">
        <v>51.75</v>
      </c>
      <c r="CS7" s="24">
        <v>50.68</v>
      </c>
      <c r="CT7" s="24">
        <v>50.14</v>
      </c>
      <c r="CU7" s="24">
        <v>54.83</v>
      </c>
      <c r="CV7" s="24">
        <v>66.53</v>
      </c>
      <c r="CW7" s="24">
        <v>61.14</v>
      </c>
      <c r="CX7" s="24">
        <v>97.6</v>
      </c>
      <c r="CY7" s="24">
        <v>94.58</v>
      </c>
      <c r="CZ7" s="24">
        <v>98.88</v>
      </c>
      <c r="DA7" s="24">
        <v>98.24</v>
      </c>
      <c r="DB7" s="24">
        <v>89.61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113</v>
      </c>
    </row>
    <row r="12" spans="1:145" x14ac:dyDescent="0.2">
      <c r="B12">
        <v>1</v>
      </c>
      <c r="C12">
        <v>1</v>
      </c>
      <c r="D12">
        <v>1</v>
      </c>
      <c r="E12">
        <v>2</v>
      </c>
      <c r="F12">
        <v>3</v>
      </c>
      <c r="G12" t="s">
        <v>114</v>
      </c>
    </row>
    <row r="13" spans="1:145" x14ac:dyDescent="0.2">
      <c r="B13" t="s">
        <v>115</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2023-02-01T05:14:24Z</cp:lastPrinted>
  <dcterms:created xsi:type="dcterms:W3CDTF">2022-12-01T01:56:35Z</dcterms:created>
  <dcterms:modified xsi:type="dcterms:W3CDTF">2023-02-01T05:14:27Z</dcterms:modified>
  <cp:category/>
</cp:coreProperties>
</file>