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7C301C4D-E2C0-4607-9116-D062EA2CE16E}" xr6:coauthVersionLast="47" xr6:coauthVersionMax="47" xr10:uidLastSave="{00000000-0000-0000-0000-000000000000}"/>
  <workbookProtection workbookAlgorithmName="SHA-512" workbookHashValue="T64giWlzePcFWV1Uxk3zs2IbwPTK7Z49FKQBU2rattS6Mmy82TJvsFFtLpV/B6yVQ9xxKjyglXSwgLiM9w5sLw==" workbookSaltValue="DQi3a6be3eYjikkenJcziw=="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l="1"/>
  <c r="BZ76" i="4"/>
  <c r="MA51" i="4"/>
  <c r="MA30" i="4"/>
  <c r="IT76" i="4"/>
  <c r="CS51" i="4"/>
  <c r="HJ30" i="4"/>
  <c r="CS30" i="4"/>
  <c r="MI76" i="4"/>
  <c r="HJ51" i="4"/>
  <c r="C11" i="5"/>
  <c r="D11" i="5"/>
  <c r="E11" i="5"/>
  <c r="B11" i="5"/>
  <c r="BZ30" i="4" l="1"/>
  <c r="LH51" i="4"/>
  <c r="LT76" i="4"/>
  <c r="GQ51" i="4"/>
  <c r="LH30" i="4"/>
  <c r="IE76" i="4"/>
  <c r="BZ51" i="4"/>
  <c r="BK76" i="4"/>
  <c r="GQ30" i="4"/>
  <c r="KP76" i="4"/>
  <c r="AN30" i="4"/>
  <c r="AG76" i="4"/>
  <c r="JV51" i="4"/>
  <c r="JV30" i="4"/>
  <c r="AN51" i="4"/>
  <c r="FE51" i="4"/>
  <c r="HA76" i="4"/>
  <c r="FE30" i="4"/>
  <c r="AV76" i="4"/>
  <c r="KO51" i="4"/>
  <c r="KO30" i="4"/>
  <c r="BG51" i="4"/>
  <c r="FX30" i="4"/>
  <c r="BG30" i="4"/>
  <c r="LE76" i="4"/>
  <c r="FX51" i="4"/>
  <c r="HP76" i="4"/>
  <c r="JC30" i="4"/>
  <c r="GL76" i="4"/>
  <c r="U51" i="4"/>
  <c r="EL30" i="4"/>
  <c r="U30" i="4"/>
  <c r="R76" i="4"/>
  <c r="JC51" i="4"/>
  <c r="KA76" i="4"/>
  <c r="EL51" i="4"/>
</calcChain>
</file>

<file path=xl/sharedStrings.xml><?xml version="1.0" encoding="utf-8"?>
<sst xmlns="http://schemas.openxmlformats.org/spreadsheetml/2006/main" count="278" uniqueCount="159">
  <si>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</si>
  <si>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</si>
  <si>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</si>
  <si>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</si>
  <si>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</si>
  <si>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</si>
  <si>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</si>
  <si>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</si>
  <si>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</si>
  <si>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</si>
  <si>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</si>
  <si>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</si>
  <si>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</si>
  <si>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</si>
  <si>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</si>
  <si>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</si>
  <si>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</si>
  <si>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</si>
  <si>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</si>
  <si>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</si>
  <si>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</si>
  <si>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</si>
  <si>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</si>
  <si>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</si>
  <si>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</si>
  <si>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</si>
  <si>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</si>
  <si>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</si>
  <si>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</si>
  <si>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</si>
  <si>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</si>
  <si>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</si>
  <si>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</si>
  <si>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</si>
  <si>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</si>
  <si>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</si>
  <si>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</si>
  <si>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</si>
  <si>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</si>
  <si>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</si>
  <si>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</si>
  <si>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</si>
  <si>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</si>
  <si>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</si>
  <si>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</si>
  <si>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</si>
  <si>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</si>
  <si>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</si>
  <si>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</si>
  <si>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</si>
  <si>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</si>
  <si>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</si>
  <si>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</si>
  <si>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</si>
  <si>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</si>
  <si>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</si>
  <si>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</si>
  <si>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</si>
  <si>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</si>
  <si>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</si>
  <si>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</si>
  <si>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</si>
  <si>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</si>
  <si>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</si>
  <si>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</si>
  <si>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</si>
  <si>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</si>
  <si>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</si>
  <si>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</si>
  <si>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</si>
  <si>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</si>
  <si>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</si>
  <si>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</si>
  <si>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</si>
  <si>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</si>
  <si>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</si>
  <si>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</si>
  <si>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</si>
  <si>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</si>
  <si>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</si>
  <si>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</si>
  <si>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</si>
  <si>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</si>
  <si>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</si>
  <si>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</si>
  <si>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</si>
  <si>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</si>
  <si>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</si>
  <si>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</si>
  <si>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</si>
  <si>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</si>
  <si>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</si>
  <si>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</si>
  <si>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</si>
  <si>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</si>
  <si>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</si>
  <si>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</si>
  <si>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</si>
  <si>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</si>
  <si>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</si>
  <si>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</si>
  <si>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</si>
  <si>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</si>
  <si>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</si>
  <si>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</si>
  <si>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</si>
  <si>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</si>
  <si>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</si>
  <si>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</si>
  <si>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</si>
  <si>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</si>
  <si>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</si>
  <si>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</si>
  <si>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</si>
  <si>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</si>
  <si>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</si>
  <si>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</si>
  <si>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</si>
  <si>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</si>
  <si>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</si>
  <si>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</si>
  <si>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</si>
  <si>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</si>
  <si>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</si>
  <si>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</si>
  <si>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</si>
  <si>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</si>
  <si>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</si>
  <si>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</si>
  <si>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</si>
  <si>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</si>
  <si>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</si>
  <si>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</si>
  <si>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</si>
  <si>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</si>
  <si>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</si>
  <si>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</si>
  <si>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茂原市</t>
  </si>
  <si>
    <t>茂原駅南口公共駐車場</t>
  </si>
  <si>
    <t>法非適用</t>
  </si>
  <si>
    <t>駐車場整備事業</t>
  </si>
  <si>
    <t>-</t>
  </si>
  <si>
    <t>Ａ１Ｂ１</t>
  </si>
  <si>
    <t>非設置</t>
  </si>
  <si>
    <t>該当数値なし</t>
  </si>
  <si>
    <t>都市計画駐車場</t>
  </si>
  <si>
    <t>立体式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</si>
  <si>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</si>
  <si>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</si>
  <si>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</si>
  <si>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</si>
  <si>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</si>
  <si>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</si>
  <si>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</si>
  <si>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</si>
  <si>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3年度は、一般会計繰入金のほとんどを地方債償還金に充てているため、基本的に繰入金に依存しない独立採算制に基づく事業運営となっている。また、H30年度に指定管理者制度を導入したことに伴い、事業収益が増加し売上GOPはプラスに転じた。R2年度に新型コロナウイルスの影響を大きく受け営業収益が減少したもののR3年度は再びプラスに戻った。</t>
    <rPh sb="3" eb="4">
      <t>ネン</t>
    </rPh>
    <rPh sb="4" eb="5">
      <t>ド</t>
    </rPh>
    <rPh sb="7" eb="9">
      <t>イッパン</t>
    </rPh>
    <rPh sb="9" eb="11">
      <t>カイケイ</t>
    </rPh>
    <rPh sb="11" eb="13">
      <t>クリイレ</t>
    </rPh>
    <rPh sb="13" eb="14">
      <t>キン</t>
    </rPh>
    <rPh sb="20" eb="22">
      <t>チホウ</t>
    </rPh>
    <rPh sb="22" eb="23">
      <t>サイ</t>
    </rPh>
    <rPh sb="23" eb="25">
      <t>ショウカン</t>
    </rPh>
    <rPh sb="25" eb="26">
      <t>キン</t>
    </rPh>
    <rPh sb="27" eb="28">
      <t>ア</t>
    </rPh>
    <rPh sb="35" eb="38">
      <t>キホンテキ</t>
    </rPh>
    <rPh sb="39" eb="41">
      <t>クリイレ</t>
    </rPh>
    <rPh sb="41" eb="42">
      <t>キン</t>
    </rPh>
    <rPh sb="43" eb="45">
      <t>イゾン</t>
    </rPh>
    <rPh sb="48" eb="50">
      <t>ドクリツ</t>
    </rPh>
    <rPh sb="50" eb="52">
      <t>サイサン</t>
    </rPh>
    <rPh sb="52" eb="53">
      <t>セイ</t>
    </rPh>
    <rPh sb="54" eb="55">
      <t>モト</t>
    </rPh>
    <rPh sb="57" eb="59">
      <t>ジギョウ</t>
    </rPh>
    <rPh sb="59" eb="61">
      <t>ウンエイ</t>
    </rPh>
    <rPh sb="74" eb="76">
      <t>ネンド</t>
    </rPh>
    <rPh sb="77" eb="79">
      <t>シテイ</t>
    </rPh>
    <rPh sb="79" eb="82">
      <t>カンリシャ</t>
    </rPh>
    <rPh sb="82" eb="84">
      <t>セイド</t>
    </rPh>
    <rPh sb="85" eb="87">
      <t>ドウニュウ</t>
    </rPh>
    <rPh sb="92" eb="93">
      <t>トモナ</t>
    </rPh>
    <rPh sb="95" eb="97">
      <t>ジギョウ</t>
    </rPh>
    <rPh sb="97" eb="99">
      <t>シュウエキ</t>
    </rPh>
    <rPh sb="100" eb="102">
      <t>ゾウカ</t>
    </rPh>
    <rPh sb="103" eb="105">
      <t>ウリアゲ</t>
    </rPh>
    <rPh sb="113" eb="114">
      <t>テン</t>
    </rPh>
    <rPh sb="119" eb="120">
      <t>ネン</t>
    </rPh>
    <rPh sb="120" eb="121">
      <t>ド</t>
    </rPh>
    <rPh sb="122" eb="124">
      <t>シンガタ</t>
    </rPh>
    <rPh sb="132" eb="134">
      <t>エイキョウ</t>
    </rPh>
    <rPh sb="135" eb="136">
      <t>オオ</t>
    </rPh>
    <rPh sb="138" eb="139">
      <t>ウ</t>
    </rPh>
    <rPh sb="140" eb="142">
      <t>エイギョウ</t>
    </rPh>
    <rPh sb="142" eb="144">
      <t>シュウエキ</t>
    </rPh>
    <rPh sb="145" eb="147">
      <t>ゲンショウ</t>
    </rPh>
    <rPh sb="154" eb="155">
      <t>ネン</t>
    </rPh>
    <rPh sb="155" eb="156">
      <t>ド</t>
    </rPh>
    <rPh sb="157" eb="158">
      <t>フタタ</t>
    </rPh>
    <rPh sb="163" eb="164">
      <t>モド</t>
    </rPh>
    <phoneticPr fontId="5"/>
  </si>
  <si>
    <t>・地方債償還金についてR3年度で地方公共団体金融機構の償還が終了し、R5年度にはすべての償還が終了することから事業の改善が見込まれる。今後の計画的な設備修繕等については、指定管理者と協議・検討を行う。</t>
    <rPh sb="1" eb="3">
      <t>チホウ</t>
    </rPh>
    <rPh sb="3" eb="4">
      <t>サイ</t>
    </rPh>
    <rPh sb="4" eb="6">
      <t>ショウカン</t>
    </rPh>
    <rPh sb="6" eb="7">
      <t>キン</t>
    </rPh>
    <rPh sb="13" eb="14">
      <t>ネン</t>
    </rPh>
    <rPh sb="14" eb="15">
      <t>ド</t>
    </rPh>
    <rPh sb="16" eb="18">
      <t>チホウ</t>
    </rPh>
    <rPh sb="18" eb="20">
      <t>コウキョウ</t>
    </rPh>
    <rPh sb="20" eb="22">
      <t>ダンタイ</t>
    </rPh>
    <rPh sb="22" eb="24">
      <t>キンユウ</t>
    </rPh>
    <rPh sb="24" eb="26">
      <t>キコウ</t>
    </rPh>
    <rPh sb="27" eb="29">
      <t>ショウカン</t>
    </rPh>
    <rPh sb="30" eb="32">
      <t>シュウリョウ</t>
    </rPh>
    <rPh sb="36" eb="37">
      <t>ネン</t>
    </rPh>
    <rPh sb="37" eb="38">
      <t>ド</t>
    </rPh>
    <rPh sb="44" eb="46">
      <t>ショウカン</t>
    </rPh>
    <rPh sb="47" eb="49">
      <t>シュウリョウ</t>
    </rPh>
    <rPh sb="55" eb="57">
      <t>ジギョウ</t>
    </rPh>
    <rPh sb="58" eb="60">
      <t>カイゼン</t>
    </rPh>
    <rPh sb="61" eb="63">
      <t>ミコ</t>
    </rPh>
    <rPh sb="67" eb="69">
      <t>コンゴ</t>
    </rPh>
    <rPh sb="70" eb="73">
      <t>ケイカクテキ</t>
    </rPh>
    <rPh sb="74" eb="76">
      <t>セツビ</t>
    </rPh>
    <rPh sb="76" eb="78">
      <t>シュウゼン</t>
    </rPh>
    <rPh sb="78" eb="79">
      <t>トウ</t>
    </rPh>
    <rPh sb="85" eb="87">
      <t>シテイ</t>
    </rPh>
    <rPh sb="87" eb="90">
      <t>カンリシャ</t>
    </rPh>
    <rPh sb="91" eb="93">
      <t>キョウギ</t>
    </rPh>
    <rPh sb="94" eb="96">
      <t>ケントウ</t>
    </rPh>
    <rPh sb="97" eb="98">
      <t>オコナ</t>
    </rPh>
    <phoneticPr fontId="5"/>
  </si>
  <si>
    <t>・H30年度から指定管理者制度を導入し、利用料金の値下げや新たな最大料金の設定など、利便性向上施策を実施した結果、利用台数が大きく増加し、稼働率は向上していた。R2年度は新型コロナウイルスの影響による不要な外出自粛もあり、利用台数は大幅な減少となったところだが、R3年度は利用が徐々に増え、回復傾向にある。</t>
    <rPh sb="4" eb="5">
      <t>ネン</t>
    </rPh>
    <rPh sb="5" eb="6">
      <t>ド</t>
    </rPh>
    <rPh sb="8" eb="10">
      <t>シテイ</t>
    </rPh>
    <rPh sb="10" eb="13">
      <t>カンリシャ</t>
    </rPh>
    <rPh sb="13" eb="15">
      <t>セイド</t>
    </rPh>
    <rPh sb="16" eb="18">
      <t>ドウニュウ</t>
    </rPh>
    <rPh sb="20" eb="22">
      <t>リヨウ</t>
    </rPh>
    <rPh sb="22" eb="24">
      <t>リョウキン</t>
    </rPh>
    <rPh sb="25" eb="27">
      <t>ネサ</t>
    </rPh>
    <rPh sb="29" eb="30">
      <t>アラ</t>
    </rPh>
    <rPh sb="32" eb="34">
      <t>サイダイ</t>
    </rPh>
    <rPh sb="34" eb="36">
      <t>リョウキン</t>
    </rPh>
    <rPh sb="37" eb="39">
      <t>セッテイ</t>
    </rPh>
    <rPh sb="42" eb="45">
      <t>リベンセイ</t>
    </rPh>
    <rPh sb="45" eb="47">
      <t>コウジョウ</t>
    </rPh>
    <rPh sb="47" eb="49">
      <t>シサク</t>
    </rPh>
    <rPh sb="50" eb="52">
      <t>ジッシ</t>
    </rPh>
    <rPh sb="54" eb="56">
      <t>ケッカ</t>
    </rPh>
    <rPh sb="57" eb="59">
      <t>リヨウ</t>
    </rPh>
    <rPh sb="59" eb="61">
      <t>ダイスウ</t>
    </rPh>
    <rPh sb="62" eb="63">
      <t>オオ</t>
    </rPh>
    <rPh sb="65" eb="67">
      <t>ゾウカ</t>
    </rPh>
    <rPh sb="69" eb="71">
      <t>カドウ</t>
    </rPh>
    <rPh sb="71" eb="72">
      <t>リツ</t>
    </rPh>
    <rPh sb="73" eb="75">
      <t>コウジョウ</t>
    </rPh>
    <rPh sb="82" eb="83">
      <t>ネン</t>
    </rPh>
    <rPh sb="83" eb="84">
      <t>ド</t>
    </rPh>
    <rPh sb="85" eb="87">
      <t>シンガタ</t>
    </rPh>
    <rPh sb="95" eb="97">
      <t>エイキョウ</t>
    </rPh>
    <rPh sb="100" eb="102">
      <t>フヨウ</t>
    </rPh>
    <rPh sb="103" eb="105">
      <t>ガイシュツ</t>
    </rPh>
    <rPh sb="105" eb="107">
      <t>ジシュク</t>
    </rPh>
    <rPh sb="111" eb="113">
      <t>リヨウ</t>
    </rPh>
    <rPh sb="113" eb="115">
      <t>ダイスウ</t>
    </rPh>
    <rPh sb="116" eb="118">
      <t>オオハバ</t>
    </rPh>
    <rPh sb="119" eb="121">
      <t>ゲンショウ</t>
    </rPh>
    <rPh sb="133" eb="134">
      <t>ネン</t>
    </rPh>
    <rPh sb="134" eb="135">
      <t>ド</t>
    </rPh>
    <rPh sb="136" eb="138">
      <t>リヨウ</t>
    </rPh>
    <rPh sb="139" eb="141">
      <t>ジョジョ</t>
    </rPh>
    <rPh sb="142" eb="143">
      <t>フ</t>
    </rPh>
    <rPh sb="145" eb="147">
      <t>カイフク</t>
    </rPh>
    <rPh sb="147" eb="149">
      <t>ケイコウ</t>
    </rPh>
    <phoneticPr fontId="5"/>
  </si>
  <si>
    <t>H30年度から指定管理者制度（利用料金制）の導入により、安定した収入の確保及び経費の削減等が図られていたが、R3年度も新型コロナウイルスの影響を受けており、以前の状況まで戻らなかった。指定管理者による利用料金の値下げや場内照明設備のLED化等の実施により、利用者サービスの向上を引き続き図っていく。また、R2年度に策定した経営戦略を基に、今後も計画的な事業運営について、指定管理者と協議・検討を行う。</t>
    <rPh sb="3" eb="5">
      <t>ネンド</t>
    </rPh>
    <rPh sb="7" eb="9">
      <t>シテイ</t>
    </rPh>
    <rPh sb="9" eb="12">
      <t>カンリシャ</t>
    </rPh>
    <rPh sb="12" eb="14">
      <t>セイド</t>
    </rPh>
    <rPh sb="15" eb="17">
      <t>リヨウ</t>
    </rPh>
    <rPh sb="17" eb="19">
      <t>リョウキン</t>
    </rPh>
    <rPh sb="19" eb="20">
      <t>セイ</t>
    </rPh>
    <rPh sb="22" eb="24">
      <t>ドウニュウ</t>
    </rPh>
    <rPh sb="28" eb="30">
      <t>アンテイ</t>
    </rPh>
    <rPh sb="32" eb="34">
      <t>シュウニュウ</t>
    </rPh>
    <rPh sb="35" eb="37">
      <t>カクホ</t>
    </rPh>
    <rPh sb="37" eb="38">
      <t>オヨ</t>
    </rPh>
    <rPh sb="39" eb="41">
      <t>ケイヒ</t>
    </rPh>
    <rPh sb="42" eb="44">
      <t>サクゲン</t>
    </rPh>
    <rPh sb="44" eb="45">
      <t>トウ</t>
    </rPh>
    <rPh sb="46" eb="47">
      <t>ハカ</t>
    </rPh>
    <rPh sb="56" eb="57">
      <t>ネン</t>
    </rPh>
    <rPh sb="57" eb="58">
      <t>ド</t>
    </rPh>
    <rPh sb="59" eb="61">
      <t>シンガタ</t>
    </rPh>
    <rPh sb="69" eb="71">
      <t>エイキョウ</t>
    </rPh>
    <rPh sb="72" eb="73">
      <t>ウ</t>
    </rPh>
    <rPh sb="78" eb="80">
      <t>イゼン</t>
    </rPh>
    <rPh sb="81" eb="83">
      <t>ジョウキョウ</t>
    </rPh>
    <rPh sb="85" eb="86">
      <t>モド</t>
    </rPh>
    <rPh sb="92" eb="94">
      <t>シテイ</t>
    </rPh>
    <rPh sb="94" eb="97">
      <t>カンリシャ</t>
    </rPh>
    <rPh sb="100" eb="102">
      <t>リヨウ</t>
    </rPh>
    <rPh sb="102" eb="104">
      <t>リョウキン</t>
    </rPh>
    <rPh sb="105" eb="107">
      <t>ネサ</t>
    </rPh>
    <rPh sb="109" eb="111">
      <t>ジョウナイ</t>
    </rPh>
    <rPh sb="111" eb="113">
      <t>ショウメイ</t>
    </rPh>
    <rPh sb="113" eb="115">
      <t>セツビ</t>
    </rPh>
    <rPh sb="119" eb="120">
      <t>カ</t>
    </rPh>
    <rPh sb="120" eb="121">
      <t>トウ</t>
    </rPh>
    <rPh sb="122" eb="124">
      <t>ジッシ</t>
    </rPh>
    <rPh sb="128" eb="131">
      <t>リヨウシャ</t>
    </rPh>
    <rPh sb="136" eb="138">
      <t>コウジョウ</t>
    </rPh>
    <rPh sb="139" eb="140">
      <t>ヒ</t>
    </rPh>
    <rPh sb="141" eb="142">
      <t>ツヅ</t>
    </rPh>
    <rPh sb="143" eb="144">
      <t>ハカ</t>
    </rPh>
    <rPh sb="154" eb="155">
      <t>ネン</t>
    </rPh>
    <rPh sb="155" eb="156">
      <t>ド</t>
    </rPh>
    <rPh sb="157" eb="159">
      <t>サクテイ</t>
    </rPh>
    <rPh sb="161" eb="163">
      <t>ケイエイ</t>
    </rPh>
    <rPh sb="163" eb="165">
      <t>センリャク</t>
    </rPh>
    <rPh sb="166" eb="167">
      <t>モト</t>
    </rPh>
    <rPh sb="169" eb="171">
      <t>コンゴ</t>
    </rPh>
    <rPh sb="172" eb="175">
      <t>ケイカクテキ</t>
    </rPh>
    <rPh sb="176" eb="178">
      <t>ジギョウ</t>
    </rPh>
    <rPh sb="178" eb="180">
      <t>ウンエイ</t>
    </rPh>
    <rPh sb="185" eb="187">
      <t>シテイ</t>
    </rPh>
    <rPh sb="187" eb="190">
      <t>カンリシャ</t>
    </rPh>
    <rPh sb="191" eb="193">
      <t>キョウギ</t>
    </rPh>
    <rPh sb="194" eb="196">
      <t>ケントウ</t>
    </rPh>
    <rPh sb="197" eb="19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</si>
</sst>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65</c:v>
                </c:pt>
                <c:pt idx="1">
                  <c:v>51.1</c:v>
                </c:pt>
                <c:pt idx="2">
                  <c:v>55.7</c:v>
                </c:pt>
                <c:pt idx="3">
                  <c:v>38.700000000000003</c:v>
                </c:pt>
                <c:pt idx="4">
                  <c:v>55.9</c:v>
                </c:pt>
              </c:numCache>
            </c:numRef>
          </c:val>
          <c:extLst>
            <c:ext xmlns:c16="http://schemas.microsoft.com/office/drawing/2014/chart" uri="{C3380CC4-5D6E-409C-BE32-E72D297353CC}">
              <c16:uniqueId val="{00000000-D1A3-497B-829C-A74C611057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D1A3-497B-829C-A74C611057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483.5</c:v>
                </c:pt>
                <c:pt idx="1">
                  <c:v>285.8</c:v>
                </c:pt>
                <c:pt idx="2">
                  <c:v>179.9</c:v>
                </c:pt>
                <c:pt idx="3">
                  <c:v>155.1</c:v>
                </c:pt>
                <c:pt idx="4">
                  <c:v>53.4</c:v>
                </c:pt>
              </c:numCache>
            </c:numRef>
          </c:val>
          <c:extLst>
            <c:ext xmlns:c16="http://schemas.microsoft.com/office/drawing/2014/chart" uri="{C3380CC4-5D6E-409C-BE32-E72D297353CC}">
              <c16:uniqueId val="{00000000-681E-4C70-9DAF-AB550A89E10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681E-4C70-9DAF-AB550A89E10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C5B-4E2E-A9CA-2AD7FB0154D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5B-4E2E-A9CA-2AD7FB0154D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C7B-46CD-89A4-C5BCDAD3307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C7B-46CD-89A4-C5BCDAD3307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30.1</c:v>
                </c:pt>
                <c:pt idx="1">
                  <c:v>0</c:v>
                </c:pt>
                <c:pt idx="2">
                  <c:v>0</c:v>
                </c:pt>
                <c:pt idx="3">
                  <c:v>0</c:v>
                </c:pt>
                <c:pt idx="4">
                  <c:v>2.5</c:v>
                </c:pt>
              </c:numCache>
            </c:numRef>
          </c:val>
          <c:extLst>
            <c:ext xmlns:c16="http://schemas.microsoft.com/office/drawing/2014/chart" uri="{C3380CC4-5D6E-409C-BE32-E72D297353CC}">
              <c16:uniqueId val="{00000000-D95B-410E-A9C1-1FB4A927D19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D95B-410E-A9C1-1FB4A927D19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456</c:v>
                </c:pt>
                <c:pt idx="1">
                  <c:v>0</c:v>
                </c:pt>
                <c:pt idx="2">
                  <c:v>0</c:v>
                </c:pt>
                <c:pt idx="3">
                  <c:v>0</c:v>
                </c:pt>
                <c:pt idx="4">
                  <c:v>21</c:v>
                </c:pt>
              </c:numCache>
            </c:numRef>
          </c:val>
          <c:extLst>
            <c:ext xmlns:c16="http://schemas.microsoft.com/office/drawing/2014/chart" uri="{C3380CC4-5D6E-409C-BE32-E72D297353CC}">
              <c16:uniqueId val="{00000000-2B76-4284-81B2-39FF82DEB4B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2B76-4284-81B2-39FF82DEB4B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76.3</c:v>
                </c:pt>
                <c:pt idx="1">
                  <c:v>111.9</c:v>
                </c:pt>
                <c:pt idx="2">
                  <c:v>113.5</c:v>
                </c:pt>
                <c:pt idx="3">
                  <c:v>75.400000000000006</c:v>
                </c:pt>
                <c:pt idx="4">
                  <c:v>90.9</c:v>
                </c:pt>
              </c:numCache>
            </c:numRef>
          </c:val>
          <c:extLst>
            <c:ext xmlns:c16="http://schemas.microsoft.com/office/drawing/2014/chart" uri="{C3380CC4-5D6E-409C-BE32-E72D297353CC}">
              <c16:uniqueId val="{00000000-1A3D-4D50-8243-250CD8E5FD0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1A3D-4D50-8243-250CD8E5FD0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-67.8</c:v>
                </c:pt>
                <c:pt idx="1">
                  <c:v>0.6</c:v>
                </c:pt>
                <c:pt idx="2">
                  <c:v>8.1</c:v>
                </c:pt>
                <c:pt idx="3">
                  <c:v>-14</c:v>
                </c:pt>
                <c:pt idx="4">
                  <c:v>1</c:v>
                </c:pt>
              </c:numCache>
            </c:numRef>
          </c:val>
          <c:extLst>
            <c:ext xmlns:c16="http://schemas.microsoft.com/office/drawing/2014/chart" uri="{C3380CC4-5D6E-409C-BE32-E72D297353CC}">
              <c16:uniqueId val="{00000000-2F03-4611-868F-98627B7277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F03-4611-868F-98627B7277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-26218</c:v>
                </c:pt>
                <c:pt idx="1">
                  <c:v>-1448</c:v>
                </c:pt>
                <c:pt idx="2">
                  <c:v>3040</c:v>
                </c:pt>
                <c:pt idx="3">
                  <c:v>-6433</c:v>
                </c:pt>
                <c:pt idx="4">
                  <c:v>-3322</c:v>
                </c:pt>
              </c:numCache>
            </c:numRef>
          </c:val>
          <c:extLst>
            <c:ext xmlns:c16="http://schemas.microsoft.com/office/drawing/2014/chart" uri="{C3380CC4-5D6E-409C-BE32-E72D297353CC}">
              <c16:uniqueId val="{00000000-33A9-4A8A-AE4F-054688F4917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33A9-4A8A-AE4F-054688F4917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千葉県茂原市　茂原駅南口公共駐車場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3288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65</v>
      </c>
      <c r="V31" s="116"/>
      <c r="W31" s="116"/>
      <c r="X31" s="116"/>
      <c r="Y31" s="116"/>
      <c r="Z31" s="116"/>
      <c r="AA31" s="116"/>
      <c r="AB31" s="116"/>
      <c r="AC31" s="116"/>
      <c r="AD31" s="116"/>
      <c r="AE31" s="116"/>
      <c r="AF31" s="116"/>
      <c r="AG31" s="116"/>
      <c r="AH31" s="116"/>
      <c r="AI31" s="116"/>
      <c r="AJ31" s="116"/>
      <c r="AK31" s="116"/>
      <c r="AL31" s="116"/>
      <c r="AM31" s="116"/>
      <c r="AN31" s="116">
        <f>データ!Z7</f>
        <v>51.1</v>
      </c>
      <c r="AO31" s="116"/>
      <c r="AP31" s="116"/>
      <c r="AQ31" s="116"/>
      <c r="AR31" s="116"/>
      <c r="AS31" s="116"/>
      <c r="AT31" s="116"/>
      <c r="AU31" s="116"/>
      <c r="AV31" s="116"/>
      <c r="AW31" s="116"/>
      <c r="AX31" s="116"/>
      <c r="AY31" s="116"/>
      <c r="AZ31" s="116"/>
      <c r="BA31" s="116"/>
      <c r="BB31" s="116"/>
      <c r="BC31" s="116"/>
      <c r="BD31" s="116"/>
      <c r="BE31" s="116"/>
      <c r="BF31" s="116"/>
      <c r="BG31" s="116">
        <f>データ!AA7</f>
        <v>55.7</v>
      </c>
      <c r="BH31" s="116"/>
      <c r="BI31" s="116"/>
      <c r="BJ31" s="116"/>
      <c r="BK31" s="116"/>
      <c r="BL31" s="116"/>
      <c r="BM31" s="116"/>
      <c r="BN31" s="116"/>
      <c r="BO31" s="116"/>
      <c r="BP31" s="116"/>
      <c r="BQ31" s="116"/>
      <c r="BR31" s="116"/>
      <c r="BS31" s="116"/>
      <c r="BT31" s="116"/>
      <c r="BU31" s="116"/>
      <c r="BV31" s="116"/>
      <c r="BW31" s="116"/>
      <c r="BX31" s="116"/>
      <c r="BY31" s="116"/>
      <c r="BZ31" s="116">
        <f>データ!AB7</f>
        <v>38.700000000000003</v>
      </c>
      <c r="CA31" s="116"/>
      <c r="CB31" s="116"/>
      <c r="CC31" s="116"/>
      <c r="CD31" s="116"/>
      <c r="CE31" s="116"/>
      <c r="CF31" s="116"/>
      <c r="CG31" s="116"/>
      <c r="CH31" s="116"/>
      <c r="CI31" s="116"/>
      <c r="CJ31" s="116"/>
      <c r="CK31" s="116"/>
      <c r="CL31" s="116"/>
      <c r="CM31" s="116"/>
      <c r="CN31" s="116"/>
      <c r="CO31" s="116"/>
      <c r="CP31" s="116"/>
      <c r="CQ31" s="116"/>
      <c r="CR31" s="116"/>
      <c r="CS31" s="116">
        <f>データ!AC7</f>
        <v>55.9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30.1</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2.5</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76.3</v>
      </c>
      <c r="JD31" s="111"/>
      <c r="JE31" s="111"/>
      <c r="JF31" s="111"/>
      <c r="JG31" s="111"/>
      <c r="JH31" s="111"/>
      <c r="JI31" s="111"/>
      <c r="JJ31" s="111"/>
      <c r="JK31" s="111"/>
      <c r="JL31" s="111"/>
      <c r="JM31" s="111"/>
      <c r="JN31" s="111"/>
      <c r="JO31" s="111"/>
      <c r="JP31" s="111"/>
      <c r="JQ31" s="111"/>
      <c r="JR31" s="111"/>
      <c r="JS31" s="111"/>
      <c r="JT31" s="111"/>
      <c r="JU31" s="112"/>
      <c r="JV31" s="110">
        <f>データ!DL7</f>
        <v>111.9</v>
      </c>
      <c r="JW31" s="111"/>
      <c r="JX31" s="111"/>
      <c r="JY31" s="111"/>
      <c r="JZ31" s="111"/>
      <c r="KA31" s="111"/>
      <c r="KB31" s="111"/>
      <c r="KC31" s="111"/>
      <c r="KD31" s="111"/>
      <c r="KE31" s="111"/>
      <c r="KF31" s="111"/>
      <c r="KG31" s="111"/>
      <c r="KH31" s="111"/>
      <c r="KI31" s="111"/>
      <c r="KJ31" s="111"/>
      <c r="KK31" s="111"/>
      <c r="KL31" s="111"/>
      <c r="KM31" s="111"/>
      <c r="KN31" s="112"/>
      <c r="KO31" s="110">
        <f>データ!DM7</f>
        <v>113.5</v>
      </c>
      <c r="KP31" s="111"/>
      <c r="KQ31" s="111"/>
      <c r="KR31" s="111"/>
      <c r="KS31" s="111"/>
      <c r="KT31" s="111"/>
      <c r="KU31" s="111"/>
      <c r="KV31" s="111"/>
      <c r="KW31" s="111"/>
      <c r="KX31" s="111"/>
      <c r="KY31" s="111"/>
      <c r="KZ31" s="111"/>
      <c r="LA31" s="111"/>
      <c r="LB31" s="111"/>
      <c r="LC31" s="111"/>
      <c r="LD31" s="111"/>
      <c r="LE31" s="111"/>
      <c r="LF31" s="111"/>
      <c r="LG31" s="112"/>
      <c r="LH31" s="110">
        <f>データ!DN7</f>
        <v>75.400000000000006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90.9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156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456</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21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-67.8</v>
      </c>
      <c r="EM52" s="116"/>
      <c r="EN52" s="116"/>
      <c r="EO52" s="116"/>
      <c r="EP52" s="116"/>
      <c r="EQ52" s="116"/>
      <c r="ER52" s="116"/>
      <c r="ES52" s="116"/>
      <c r="ET52" s="116"/>
      <c r="EU52" s="116"/>
      <c r="EV52" s="116"/>
      <c r="EW52" s="116"/>
      <c r="EX52" s="116"/>
      <c r="EY52" s="116"/>
      <c r="EZ52" s="116"/>
      <c r="FA52" s="116"/>
      <c r="FB52" s="116"/>
      <c r="FC52" s="116"/>
      <c r="FD52" s="116"/>
      <c r="FE52" s="116">
        <f>データ!BG7</f>
        <v>0.6</v>
      </c>
      <c r="FF52" s="116"/>
      <c r="FG52" s="116"/>
      <c r="FH52" s="116"/>
      <c r="FI52" s="116"/>
      <c r="FJ52" s="116"/>
      <c r="FK52" s="116"/>
      <c r="FL52" s="116"/>
      <c r="FM52" s="116"/>
      <c r="FN52" s="116"/>
      <c r="FO52" s="116"/>
      <c r="FP52" s="116"/>
      <c r="FQ52" s="116"/>
      <c r="FR52" s="116"/>
      <c r="FS52" s="116"/>
      <c r="FT52" s="116"/>
      <c r="FU52" s="116"/>
      <c r="FV52" s="116"/>
      <c r="FW52" s="116"/>
      <c r="FX52" s="116">
        <f>データ!BH7</f>
        <v>8.1</v>
      </c>
      <c r="FY52" s="116"/>
      <c r="FZ52" s="116"/>
      <c r="GA52" s="116"/>
      <c r="GB52" s="116"/>
      <c r="GC52" s="116"/>
      <c r="GD52" s="116"/>
      <c r="GE52" s="116"/>
      <c r="GF52" s="116"/>
      <c r="GG52" s="116"/>
      <c r="GH52" s="116"/>
      <c r="GI52" s="116"/>
      <c r="GJ52" s="116"/>
      <c r="GK52" s="116"/>
      <c r="GL52" s="116"/>
      <c r="GM52" s="116"/>
      <c r="GN52" s="116"/>
      <c r="GO52" s="116"/>
      <c r="GP52" s="116"/>
      <c r="GQ52" s="116">
        <f>データ!BI7</f>
        <v>-14</v>
      </c>
      <c r="GR52" s="116"/>
      <c r="GS52" s="116"/>
      <c r="GT52" s="116"/>
      <c r="GU52" s="116"/>
      <c r="GV52" s="116"/>
      <c r="GW52" s="116"/>
      <c r="GX52" s="116"/>
      <c r="GY52" s="116"/>
      <c r="GZ52" s="116"/>
      <c r="HA52" s="116"/>
      <c r="HB52" s="116"/>
      <c r="HC52" s="116"/>
      <c r="HD52" s="116"/>
      <c r="HE52" s="116"/>
      <c r="HF52" s="116"/>
      <c r="HG52" s="116"/>
      <c r="HH52" s="116"/>
      <c r="HI52" s="116"/>
      <c r="HJ52" s="116">
        <f>データ!BJ7</f>
        <v>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-26218</v>
      </c>
      <c r="JD52" s="120"/>
      <c r="JE52" s="120"/>
      <c r="JF52" s="120"/>
      <c r="JG52" s="120"/>
      <c r="JH52" s="120"/>
      <c r="JI52" s="120"/>
      <c r="JJ52" s="120"/>
      <c r="JK52" s="120"/>
      <c r="JL52" s="120"/>
      <c r="JM52" s="120"/>
      <c r="JN52" s="120"/>
      <c r="JO52" s="120"/>
      <c r="JP52" s="120"/>
      <c r="JQ52" s="120"/>
      <c r="JR52" s="120"/>
      <c r="JS52" s="120"/>
      <c r="JT52" s="120"/>
      <c r="JU52" s="120"/>
      <c r="JV52" s="120">
        <f>データ!BR7</f>
        <v>-1448</v>
      </c>
      <c r="JW52" s="120"/>
      <c r="JX52" s="120"/>
      <c r="JY52" s="120"/>
      <c r="JZ52" s="120"/>
      <c r="KA52" s="120"/>
      <c r="KB52" s="120"/>
      <c r="KC52" s="120"/>
      <c r="KD52" s="120"/>
      <c r="KE52" s="120"/>
      <c r="KF52" s="120"/>
      <c r="KG52" s="120"/>
      <c r="KH52" s="120"/>
      <c r="KI52" s="120"/>
      <c r="KJ52" s="120"/>
      <c r="KK52" s="120"/>
      <c r="KL52" s="120"/>
      <c r="KM52" s="120"/>
      <c r="KN52" s="120"/>
      <c r="KO52" s="120">
        <f>データ!BS7</f>
        <v>3040</v>
      </c>
      <c r="KP52" s="120"/>
      <c r="KQ52" s="120"/>
      <c r="KR52" s="120"/>
      <c r="KS52" s="120"/>
      <c r="KT52" s="120"/>
      <c r="KU52" s="120"/>
      <c r="KV52" s="120"/>
      <c r="KW52" s="120"/>
      <c r="KX52" s="120"/>
      <c r="KY52" s="120"/>
      <c r="KZ52" s="120"/>
      <c r="LA52" s="120"/>
      <c r="LB52" s="120"/>
      <c r="LC52" s="120"/>
      <c r="LD52" s="120"/>
      <c r="LE52" s="120"/>
      <c r="LF52" s="120"/>
      <c r="LG52" s="120"/>
      <c r="LH52" s="120">
        <f>データ!BT7</f>
        <v>-6433</v>
      </c>
      <c r="LI52" s="120"/>
      <c r="LJ52" s="120"/>
      <c r="LK52" s="120"/>
      <c r="LL52" s="120"/>
      <c r="LM52" s="120"/>
      <c r="LN52" s="120"/>
      <c r="LO52" s="120"/>
      <c r="LP52" s="120"/>
      <c r="LQ52" s="120"/>
      <c r="LR52" s="120"/>
      <c r="LS52" s="120"/>
      <c r="LT52" s="120"/>
      <c r="LU52" s="120"/>
      <c r="LV52" s="120"/>
      <c r="LW52" s="120"/>
      <c r="LX52" s="120"/>
      <c r="LY52" s="120"/>
      <c r="LZ52" s="120"/>
      <c r="MA52" s="120">
        <f>データ!BU7</f>
        <v>-3322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107513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71595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483.5</v>
      </c>
      <c r="KB77" s="111"/>
      <c r="KC77" s="111"/>
      <c r="KD77" s="111"/>
      <c r="KE77" s="111"/>
      <c r="KF77" s="111"/>
      <c r="KG77" s="111"/>
      <c r="KH77" s="111"/>
      <c r="KI77" s="111"/>
      <c r="KJ77" s="111"/>
      <c r="KK77" s="111"/>
      <c r="KL77" s="111"/>
      <c r="KM77" s="111"/>
      <c r="KN77" s="111"/>
      <c r="KO77" s="112"/>
      <c r="KP77" s="110">
        <f>データ!DA7</f>
        <v>285.8</v>
      </c>
      <c r="KQ77" s="111"/>
      <c r="KR77" s="111"/>
      <c r="KS77" s="111"/>
      <c r="KT77" s="111"/>
      <c r="KU77" s="111"/>
      <c r="KV77" s="111"/>
      <c r="KW77" s="111"/>
      <c r="KX77" s="111"/>
      <c r="KY77" s="111"/>
      <c r="KZ77" s="111"/>
      <c r="LA77" s="111"/>
      <c r="LB77" s="111"/>
      <c r="LC77" s="111"/>
      <c r="LD77" s="112"/>
      <c r="LE77" s="110">
        <f>データ!DB7</f>
        <v>179.9</v>
      </c>
      <c r="LF77" s="111"/>
      <c r="LG77" s="111"/>
      <c r="LH77" s="111"/>
      <c r="LI77" s="111"/>
      <c r="LJ77" s="111"/>
      <c r="LK77" s="111"/>
      <c r="LL77" s="111"/>
      <c r="LM77" s="111"/>
      <c r="LN77" s="111"/>
      <c r="LO77" s="111"/>
      <c r="LP77" s="111"/>
      <c r="LQ77" s="111"/>
      <c r="LR77" s="111"/>
      <c r="LS77" s="112"/>
      <c r="LT77" s="110">
        <f>データ!DC7</f>
        <v>155.1</v>
      </c>
      <c r="LU77" s="111"/>
      <c r="LV77" s="111"/>
      <c r="LW77" s="111"/>
      <c r="LX77" s="111"/>
      <c r="LY77" s="111"/>
      <c r="LZ77" s="111"/>
      <c r="MA77" s="111"/>
      <c r="MB77" s="111"/>
      <c r="MC77" s="111"/>
      <c r="MD77" s="111"/>
      <c r="ME77" s="111"/>
      <c r="MF77" s="111"/>
      <c r="MG77" s="111"/>
      <c r="MH77" s="112"/>
      <c r="MI77" s="110">
        <f>データ!DD7</f>
        <v>53.4</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QbpiIak0GBGqvPxIAoqeRQj0lsIgkxa82V/uk9X4o6WHWAfNoQke1zEez4F9BuF5manFTpug6PLr4xh9gbyXw==" saltValue="X0zh5MwCsfRDECb4Yv3U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105</v>
      </c>
      <c r="AW5" s="47" t="s">
        <v>106</v>
      </c>
      <c r="AX5" s="47" t="s">
        <v>107</v>
      </c>
      <c r="AY5" s="47" t="s">
        <v>108</v>
      </c>
      <c r="AZ5" s="47" t="s">
        <v>94</v>
      </c>
      <c r="BA5" s="47" t="s">
        <v>95</v>
      </c>
      <c r="BB5" s="47" t="s">
        <v>96</v>
      </c>
      <c r="BC5" s="47" t="s">
        <v>97</v>
      </c>
      <c r="BD5" s="47" t="s">
        <v>98</v>
      </c>
      <c r="BE5" s="47" t="s">
        <v>99</v>
      </c>
      <c r="BF5" s="47" t="s">
        <v>104</v>
      </c>
      <c r="BG5" s="47" t="s">
        <v>109</v>
      </c>
      <c r="BH5" s="47" t="s">
        <v>110</v>
      </c>
      <c r="BI5" s="47" t="s">
        <v>111</v>
      </c>
      <c r="BJ5" s="47" t="s">
        <v>112</v>
      </c>
      <c r="BK5" s="47" t="s">
        <v>94</v>
      </c>
      <c r="BL5" s="47" t="s">
        <v>95</v>
      </c>
      <c r="BM5" s="47" t="s">
        <v>96</v>
      </c>
      <c r="BN5" s="47" t="s">
        <v>97</v>
      </c>
      <c r="BO5" s="47" t="s">
        <v>98</v>
      </c>
      <c r="BP5" s="47" t="s">
        <v>99</v>
      </c>
      <c r="BQ5" s="47" t="s">
        <v>113</v>
      </c>
      <c r="BR5" s="47" t="s">
        <v>114</v>
      </c>
      <c r="BS5" s="47" t="s">
        <v>115</v>
      </c>
      <c r="BT5" s="47" t="s">
        <v>116</v>
      </c>
      <c r="BU5" s="47" t="s">
        <v>117</v>
      </c>
      <c r="BV5" s="47" t="s">
        <v>94</v>
      </c>
      <c r="BW5" s="47" t="s">
        <v>95</v>
      </c>
      <c r="BX5" s="47" t="s">
        <v>96</v>
      </c>
      <c r="BY5" s="47" t="s">
        <v>97</v>
      </c>
      <c r="BZ5" s="47" t="s">
        <v>98</v>
      </c>
      <c r="CA5" s="47" t="s">
        <v>99</v>
      </c>
      <c r="CB5" s="47" t="s">
        <v>100</v>
      </c>
      <c r="CC5" s="47" t="s">
        <v>109</v>
      </c>
      <c r="CD5" s="47" t="s">
        <v>118</v>
      </c>
      <c r="CE5" s="47" t="s">
        <v>119</v>
      </c>
      <c r="CF5" s="47" t="s">
        <v>120</v>
      </c>
      <c r="CG5" s="47" t="s">
        <v>94</v>
      </c>
      <c r="CH5" s="47" t="s">
        <v>95</v>
      </c>
      <c r="CI5" s="47" t="s">
        <v>96</v>
      </c>
      <c r="CJ5" s="47" t="s">
        <v>97</v>
      </c>
      <c r="CK5" s="47" t="s">
        <v>98</v>
      </c>
      <c r="CL5" s="47" t="s">
        <v>99</v>
      </c>
      <c r="CM5" s="145"/>
      <c r="CN5" s="145"/>
      <c r="CO5" s="47" t="s">
        <v>121</v>
      </c>
      <c r="CP5" s="47" t="s">
        <v>122</v>
      </c>
      <c r="CQ5" s="47" t="s">
        <v>91</v>
      </c>
      <c r="CR5" s="47" t="s">
        <v>123</v>
      </c>
      <c r="CS5" s="47" t="s">
        <v>124</v>
      </c>
      <c r="CT5" s="47" t="s">
        <v>94</v>
      </c>
      <c r="CU5" s="47" t="s">
        <v>95</v>
      </c>
      <c r="CV5" s="47" t="s">
        <v>96</v>
      </c>
      <c r="CW5" s="47" t="s">
        <v>97</v>
      </c>
      <c r="CX5" s="47" t="s">
        <v>98</v>
      </c>
      <c r="CY5" s="47" t="s">
        <v>99</v>
      </c>
      <c r="CZ5" s="47" t="s">
        <v>113</v>
      </c>
      <c r="DA5" s="47" t="s">
        <v>125</v>
      </c>
      <c r="DB5" s="47" t="s">
        <v>126</v>
      </c>
      <c r="DC5" s="47" t="s">
        <v>111</v>
      </c>
      <c r="DD5" s="47" t="s">
        <v>112</v>
      </c>
      <c r="DE5" s="47" t="s">
        <v>94</v>
      </c>
      <c r="DF5" s="47" t="s">
        <v>95</v>
      </c>
      <c r="DG5" s="47" t="s">
        <v>96</v>
      </c>
      <c r="DH5" s="47" t="s">
        <v>97</v>
      </c>
      <c r="DI5" s="47" t="s">
        <v>98</v>
      </c>
      <c r="DJ5" s="47" t="s">
        <v>35</v>
      </c>
      <c r="DK5" s="47" t="s">
        <v>100</v>
      </c>
      <c r="DL5" s="47" t="s">
        <v>109</v>
      </c>
      <c r="DM5" s="47" t="s">
        <v>127</v>
      </c>
      <c r="DN5" s="47" t="s">
        <v>128</v>
      </c>
      <c r="DO5" s="47" t="s">
        <v>129</v>
      </c>
      <c r="DP5" s="47" t="s">
        <v>94</v>
      </c>
      <c r="DQ5" s="47" t="s">
        <v>95</v>
      </c>
      <c r="DR5" s="47" t="s">
        <v>96</v>
      </c>
      <c r="DS5" s="47" t="s">
        <v>97</v>
      </c>
      <c r="DT5" s="47" t="s">
        <v>98</v>
      </c>
      <c r="DU5" s="47" t="s">
        <v>99</v>
      </c>
    </row>
    <row r="6" spans="1:125" s="54" customFormat="1" x14ac:dyDescent="0.2">
      <c r="A6" s="37" t="s">
        <v>130</v>
      </c>
      <c r="B6" s="48">
        <f>B8</f>
        <v>2021</v>
      </c>
      <c r="C6" s="48">
        <f t="shared" ref="C6:X6" si="1">C8</f>
        <v>122106</v>
      </c>
      <c r="D6" s="48">
        <f t="shared" si="1"/>
        <v>47</v>
      </c>
      <c r="E6" s="48">
        <f t="shared" si="1"/>
        <v>14</v>
      </c>
      <c r="F6" s="48">
        <f t="shared" si="1"/>
        <v>0</v>
      </c>
      <c r="G6" s="48">
        <f t="shared" si="1"/>
        <v>1</v>
      </c>
      <c r="H6" s="48" t="str">
        <f>SUBSTITUTE(H8,"　","")</f>
        <v>千葉県茂原市</v>
      </c>
      <c r="I6" s="48" t="str">
        <f t="shared" si="1"/>
        <v>茂原駅南口公共駐車場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30</v>
      </c>
      <c r="S6" s="50" t="str">
        <f t="shared" si="1"/>
        <v>駅</v>
      </c>
      <c r="T6" s="50" t="str">
        <f t="shared" si="1"/>
        <v>有</v>
      </c>
      <c r="U6" s="51">
        <f t="shared" si="1"/>
        <v>3288</v>
      </c>
      <c r="V6" s="51">
        <f t="shared" si="1"/>
        <v>252</v>
      </c>
      <c r="W6" s="51">
        <f t="shared" si="1"/>
        <v>200</v>
      </c>
      <c r="X6" s="50" t="str">
        <f t="shared" si="1"/>
        <v>利用料金制</v>
      </c>
      <c r="Y6" s="52">
        <f>IF(Y8="-",NA(),Y8)</f>
        <v>65</v>
      </c>
      <c r="Z6" s="52">
        <f t="shared" ref="Z6:AH6" si="2">IF(Z8="-",NA(),Z8)</f>
        <v>51.1</v>
      </c>
      <c r="AA6" s="52">
        <f t="shared" si="2"/>
        <v>55.7</v>
      </c>
      <c r="AB6" s="52">
        <f t="shared" si="2"/>
        <v>38.700000000000003</v>
      </c>
      <c r="AC6" s="52">
        <f t="shared" si="2"/>
        <v>55.9</v>
      </c>
      <c r="AD6" s="52">
        <f t="shared" si="2"/>
        <v>210.5</v>
      </c>
      <c r="AE6" s="52">
        <f t="shared" si="2"/>
        <v>245.6</v>
      </c>
      <c r="AF6" s="52">
        <f t="shared" si="2"/>
        <v>222.3</v>
      </c>
      <c r="AG6" s="52">
        <f t="shared" si="2"/>
        <v>130.19999999999999</v>
      </c>
      <c r="AH6" s="52">
        <f t="shared" si="2"/>
        <v>136.5</v>
      </c>
      <c r="AI6" s="49" t="str">
        <f>IF(AI8="-","",IF(AI8="-","【-】","【"&amp;SUBSTITUTE(TEXT(AI8,"#,##0.0"),"-","△")&amp;"】"))</f>
        <v>【236.1】</v>
      </c>
      <c r="AJ6" s="52">
        <f>IF(AJ8="-",NA(),AJ8)</f>
        <v>30.1</v>
      </c>
      <c r="AK6" s="52">
        <f t="shared" ref="AK6:AS6" si="3">IF(AK8="-",NA(),AK8)</f>
        <v>0</v>
      </c>
      <c r="AL6" s="52">
        <f t="shared" si="3"/>
        <v>0</v>
      </c>
      <c r="AM6" s="52">
        <f t="shared" si="3"/>
        <v>0</v>
      </c>
      <c r="AN6" s="52">
        <f t="shared" si="3"/>
        <v>2.5</v>
      </c>
      <c r="AO6" s="52">
        <f t="shared" si="3"/>
        <v>3.6</v>
      </c>
      <c r="AP6" s="52">
        <f t="shared" si="3"/>
        <v>3.5</v>
      </c>
      <c r="AQ6" s="52">
        <f t="shared" si="3"/>
        <v>3.1</v>
      </c>
      <c r="AR6" s="52">
        <f t="shared" si="3"/>
        <v>8.6</v>
      </c>
      <c r="AS6" s="52">
        <f t="shared" si="3"/>
        <v>4.3</v>
      </c>
      <c r="AT6" s="49" t="str">
        <f>IF(AT8="-","",IF(AT8="-","【-】","【"&amp;SUBSTITUTE(TEXT(AT8,"#,##0.0"),"-","△")&amp;"】"))</f>
        <v>【5.2】</v>
      </c>
      <c r="AU6" s="53">
        <f>IF(AU8="-",NA(),AU8)</f>
        <v>456</v>
      </c>
      <c r="AV6" s="53">
        <f t="shared" ref="AV6:BD6" si="4">IF(AV8="-",NA(),AV8)</f>
        <v>0</v>
      </c>
      <c r="AW6" s="53">
        <f t="shared" si="4"/>
        <v>0</v>
      </c>
      <c r="AX6" s="53">
        <f t="shared" si="4"/>
        <v>0</v>
      </c>
      <c r="AY6" s="53">
        <f t="shared" si="4"/>
        <v>21</v>
      </c>
      <c r="AZ6" s="53">
        <f t="shared" si="4"/>
        <v>34</v>
      </c>
      <c r="BA6" s="53">
        <f t="shared" si="4"/>
        <v>36</v>
      </c>
      <c r="BB6" s="53">
        <f t="shared" si="4"/>
        <v>26</v>
      </c>
      <c r="BC6" s="53">
        <f t="shared" si="4"/>
        <v>87</v>
      </c>
      <c r="BD6" s="53">
        <f t="shared" si="4"/>
        <v>7646</v>
      </c>
      <c r="BE6" s="51" t="str">
        <f>IF(BE8="-","",IF(BE8="-","【-】","【"&amp;SUBSTITUTE(TEXT(BE8,"#,##0"),"-","△")&amp;"】"))</f>
        <v>【3,111】</v>
      </c>
      <c r="BF6" s="52">
        <f>IF(BF8="-",NA(),BF8)</f>
        <v>-67.8</v>
      </c>
      <c r="BG6" s="52">
        <f t="shared" ref="BG6:BO6" si="5">IF(BG8="-",NA(),BG8)</f>
        <v>0.6</v>
      </c>
      <c r="BH6" s="52">
        <f t="shared" si="5"/>
        <v>8.1</v>
      </c>
      <c r="BI6" s="52">
        <f t="shared" si="5"/>
        <v>-14</v>
      </c>
      <c r="BJ6" s="52">
        <f t="shared" si="5"/>
        <v>1</v>
      </c>
      <c r="BK6" s="52">
        <f t="shared" si="5"/>
        <v>30.2</v>
      </c>
      <c r="BL6" s="52">
        <f t="shared" si="5"/>
        <v>30.7</v>
      </c>
      <c r="BM6" s="52">
        <f t="shared" si="5"/>
        <v>13.5</v>
      </c>
      <c r="BN6" s="52">
        <f t="shared" si="5"/>
        <v>7.1</v>
      </c>
      <c r="BO6" s="52">
        <f t="shared" si="5"/>
        <v>5.6</v>
      </c>
      <c r="BP6" s="49" t="str">
        <f>IF(BP8="-","",IF(BP8="-","【-】","【"&amp;SUBSTITUTE(TEXT(BP8,"#,##0.0"),"-","△")&amp;"】"))</f>
        <v>【0.8】</v>
      </c>
      <c r="BQ6" s="53">
        <f>IF(BQ8="-",NA(),BQ8)</f>
        <v>-26218</v>
      </c>
      <c r="BR6" s="53">
        <f t="shared" ref="BR6:BZ6" si="6">IF(BR8="-",NA(),BR8)</f>
        <v>-1448</v>
      </c>
      <c r="BS6" s="53">
        <f t="shared" si="6"/>
        <v>3040</v>
      </c>
      <c r="BT6" s="53">
        <f t="shared" si="6"/>
        <v>-6433</v>
      </c>
      <c r="BU6" s="53">
        <f t="shared" si="6"/>
        <v>-3322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131</v>
      </c>
      <c r="CM6" s="51">
        <f t="shared" ref="CM6:CN6" si="7">CM8</f>
        <v>107513</v>
      </c>
      <c r="CN6" s="51">
        <f t="shared" si="7"/>
        <v>71595</v>
      </c>
      <c r="CO6" s="52"/>
      <c r="CP6" s="52"/>
      <c r="CQ6" s="52"/>
      <c r="CR6" s="52"/>
      <c r="CS6" s="52"/>
      <c r="CT6" s="52"/>
      <c r="CU6" s="52"/>
      <c r="CV6" s="52"/>
      <c r="CW6" s="52"/>
      <c r="CX6" s="52"/>
      <c r="CY6" s="49" t="s">
        <v>132</v>
      </c>
      <c r="CZ6" s="52">
        <f>IF(CZ8="-",NA(),CZ8)</f>
        <v>483.5</v>
      </c>
      <c r="DA6" s="52">
        <f t="shared" ref="DA6:DI6" si="8">IF(DA8="-",NA(),DA8)</f>
        <v>285.8</v>
      </c>
      <c r="DB6" s="52">
        <f t="shared" si="8"/>
        <v>179.9</v>
      </c>
      <c r="DC6" s="52">
        <f t="shared" si="8"/>
        <v>155.1</v>
      </c>
      <c r="DD6" s="52">
        <f t="shared" si="8"/>
        <v>53.4</v>
      </c>
      <c r="DE6" s="52">
        <f t="shared" si="8"/>
        <v>238.5</v>
      </c>
      <c r="DF6" s="52">
        <f t="shared" si="8"/>
        <v>165.9</v>
      </c>
      <c r="DG6" s="52">
        <f t="shared" si="8"/>
        <v>1263.5</v>
      </c>
      <c r="DH6" s="52">
        <f t="shared" si="8"/>
        <v>108.5</v>
      </c>
      <c r="DI6" s="52">
        <f t="shared" si="8"/>
        <v>136.19999999999999</v>
      </c>
      <c r="DJ6" s="49" t="str">
        <f>IF(DJ8="-","",IF(DJ8="-","【-】","【"&amp;SUBSTITUTE(TEXT(DJ8,"#,##0.0"),"-","△")&amp;"】"))</f>
        <v>【99.8】</v>
      </c>
      <c r="DK6" s="52">
        <f>IF(DK8="-",NA(),DK8)</f>
        <v>76.3</v>
      </c>
      <c r="DL6" s="52">
        <f t="shared" ref="DL6:DT6" si="9">IF(DL8="-",NA(),DL8)</f>
        <v>111.9</v>
      </c>
      <c r="DM6" s="52">
        <f t="shared" si="9"/>
        <v>113.5</v>
      </c>
      <c r="DN6" s="52">
        <f t="shared" si="9"/>
        <v>75.400000000000006</v>
      </c>
      <c r="DO6" s="52">
        <f t="shared" si="9"/>
        <v>90.9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133</v>
      </c>
      <c r="B7" s="48">
        <f t="shared" ref="B7:X7" si="10">B8</f>
        <v>2021</v>
      </c>
      <c r="C7" s="48">
        <f t="shared" si="10"/>
        <v>122106</v>
      </c>
      <c r="D7" s="48">
        <f t="shared" si="10"/>
        <v>47</v>
      </c>
      <c r="E7" s="48">
        <f t="shared" si="10"/>
        <v>14</v>
      </c>
      <c r="F7" s="48">
        <f t="shared" si="10"/>
        <v>0</v>
      </c>
      <c r="G7" s="48">
        <f t="shared" si="10"/>
        <v>1</v>
      </c>
      <c r="H7" s="48" t="str">
        <f t="shared" si="10"/>
        <v>千葉県　茂原市</v>
      </c>
      <c r="I7" s="48" t="str">
        <f t="shared" si="10"/>
        <v>茂原駅南口公共駐車場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30</v>
      </c>
      <c r="S7" s="50" t="str">
        <f t="shared" si="10"/>
        <v>駅</v>
      </c>
      <c r="T7" s="50" t="str">
        <f t="shared" si="10"/>
        <v>有</v>
      </c>
      <c r="U7" s="51">
        <f t="shared" si="10"/>
        <v>3288</v>
      </c>
      <c r="V7" s="51">
        <f t="shared" si="10"/>
        <v>252</v>
      </c>
      <c r="W7" s="51">
        <f t="shared" si="10"/>
        <v>200</v>
      </c>
      <c r="X7" s="50" t="str">
        <f t="shared" si="10"/>
        <v>利用料金制</v>
      </c>
      <c r="Y7" s="52">
        <f>Y8</f>
        <v>65</v>
      </c>
      <c r="Z7" s="52">
        <f t="shared" ref="Z7:AH7" si="11">Z8</f>
        <v>51.1</v>
      </c>
      <c r="AA7" s="52">
        <f t="shared" si="11"/>
        <v>55.7</v>
      </c>
      <c r="AB7" s="52">
        <f t="shared" si="11"/>
        <v>38.700000000000003</v>
      </c>
      <c r="AC7" s="52">
        <f t="shared" si="11"/>
        <v>55.9</v>
      </c>
      <c r="AD7" s="52">
        <f t="shared" si="11"/>
        <v>210.5</v>
      </c>
      <c r="AE7" s="52">
        <f t="shared" si="11"/>
        <v>245.6</v>
      </c>
      <c r="AF7" s="52">
        <f t="shared" si="11"/>
        <v>222.3</v>
      </c>
      <c r="AG7" s="52">
        <f t="shared" si="11"/>
        <v>130.19999999999999</v>
      </c>
      <c r="AH7" s="52">
        <f t="shared" si="11"/>
        <v>136.5</v>
      </c>
      <c r="AI7" s="49"/>
      <c r="AJ7" s="52">
        <f>AJ8</f>
        <v>30.1</v>
      </c>
      <c r="AK7" s="52">
        <f t="shared" ref="AK7:AS7" si="12">AK8</f>
        <v>0</v>
      </c>
      <c r="AL7" s="52">
        <f t="shared" si="12"/>
        <v>0</v>
      </c>
      <c r="AM7" s="52">
        <f t="shared" si="12"/>
        <v>0</v>
      </c>
      <c r="AN7" s="52">
        <f t="shared" si="12"/>
        <v>2.5</v>
      </c>
      <c r="AO7" s="52">
        <f t="shared" si="12"/>
        <v>3.6</v>
      </c>
      <c r="AP7" s="52">
        <f t="shared" si="12"/>
        <v>3.5</v>
      </c>
      <c r="AQ7" s="52">
        <f t="shared" si="12"/>
        <v>3.1</v>
      </c>
      <c r="AR7" s="52">
        <f t="shared" si="12"/>
        <v>8.6</v>
      </c>
      <c r="AS7" s="52">
        <f t="shared" si="12"/>
        <v>4.3</v>
      </c>
      <c r="AT7" s="49"/>
      <c r="AU7" s="53">
        <f>AU8</f>
        <v>456</v>
      </c>
      <c r="AV7" s="53">
        <f t="shared" ref="AV7:BD7" si="13">AV8</f>
        <v>0</v>
      </c>
      <c r="AW7" s="53">
        <f t="shared" si="13"/>
        <v>0</v>
      </c>
      <c r="AX7" s="53">
        <f t="shared" si="13"/>
        <v>0</v>
      </c>
      <c r="AY7" s="53">
        <f t="shared" si="13"/>
        <v>21</v>
      </c>
      <c r="AZ7" s="53">
        <f t="shared" si="13"/>
        <v>34</v>
      </c>
      <c r="BA7" s="53">
        <f t="shared" si="13"/>
        <v>36</v>
      </c>
      <c r="BB7" s="53">
        <f t="shared" si="13"/>
        <v>26</v>
      </c>
      <c r="BC7" s="53">
        <f t="shared" si="13"/>
        <v>87</v>
      </c>
      <c r="BD7" s="53">
        <f t="shared" si="13"/>
        <v>7646</v>
      </c>
      <c r="BE7" s="51"/>
      <c r="BF7" s="52">
        <f>BF8</f>
        <v>-67.8</v>
      </c>
      <c r="BG7" s="52">
        <f t="shared" ref="BG7:BO7" si="14">BG8</f>
        <v>0.6</v>
      </c>
      <c r="BH7" s="52">
        <f t="shared" si="14"/>
        <v>8.1</v>
      </c>
      <c r="BI7" s="52">
        <f t="shared" si="14"/>
        <v>-14</v>
      </c>
      <c r="BJ7" s="52">
        <f t="shared" si="14"/>
        <v>1</v>
      </c>
      <c r="BK7" s="52">
        <f t="shared" si="14"/>
        <v>30.2</v>
      </c>
      <c r="BL7" s="52">
        <f t="shared" si="14"/>
        <v>30.7</v>
      </c>
      <c r="BM7" s="52">
        <f t="shared" si="14"/>
        <v>13.5</v>
      </c>
      <c r="BN7" s="52">
        <f t="shared" si="14"/>
        <v>7.1</v>
      </c>
      <c r="BO7" s="52">
        <f t="shared" si="14"/>
        <v>5.6</v>
      </c>
      <c r="BP7" s="49"/>
      <c r="BQ7" s="53">
        <f>BQ8</f>
        <v>-26218</v>
      </c>
      <c r="BR7" s="53">
        <f t="shared" ref="BR7:BZ7" si="15">BR8</f>
        <v>-1448</v>
      </c>
      <c r="BS7" s="53">
        <f t="shared" si="15"/>
        <v>3040</v>
      </c>
      <c r="BT7" s="53">
        <f t="shared" si="15"/>
        <v>-6433</v>
      </c>
      <c r="BU7" s="53">
        <f t="shared" si="15"/>
        <v>-3322</v>
      </c>
      <c r="BV7" s="53">
        <f t="shared" si="15"/>
        <v>18509</v>
      </c>
      <c r="BW7" s="53">
        <f t="shared" si="15"/>
        <v>24379</v>
      </c>
      <c r="BX7" s="53">
        <f t="shared" si="15"/>
        <v>22466</v>
      </c>
      <c r="BY7" s="53">
        <f t="shared" si="15"/>
        <v>4211</v>
      </c>
      <c r="BZ7" s="53">
        <f t="shared" si="15"/>
        <v>10653</v>
      </c>
      <c r="CA7" s="51"/>
      <c r="CB7" s="52" t="s">
        <v>134</v>
      </c>
      <c r="CC7" s="52" t="s">
        <v>134</v>
      </c>
      <c r="CD7" s="52" t="s">
        <v>134</v>
      </c>
      <c r="CE7" s="52" t="s">
        <v>134</v>
      </c>
      <c r="CF7" s="52" t="s">
        <v>134</v>
      </c>
      <c r="CG7" s="52" t="s">
        <v>134</v>
      </c>
      <c r="CH7" s="52" t="s">
        <v>134</v>
      </c>
      <c r="CI7" s="52" t="s">
        <v>134</v>
      </c>
      <c r="CJ7" s="52" t="s">
        <v>134</v>
      </c>
      <c r="CK7" s="52" t="s">
        <v>135</v>
      </c>
      <c r="CL7" s="49"/>
      <c r="CM7" s="51">
        <f>CM8</f>
        <v>107513</v>
      </c>
      <c r="CN7" s="51">
        <f>CN8</f>
        <v>71595</v>
      </c>
      <c r="CO7" s="52" t="s">
        <v>134</v>
      </c>
      <c r="CP7" s="52" t="s">
        <v>134</v>
      </c>
      <c r="CQ7" s="52" t="s">
        <v>134</v>
      </c>
      <c r="CR7" s="52" t="s">
        <v>134</v>
      </c>
      <c r="CS7" s="52" t="s">
        <v>134</v>
      </c>
      <c r="CT7" s="52" t="s">
        <v>134</v>
      </c>
      <c r="CU7" s="52" t="s">
        <v>134</v>
      </c>
      <c r="CV7" s="52" t="s">
        <v>134</v>
      </c>
      <c r="CW7" s="52" t="s">
        <v>134</v>
      </c>
      <c r="CX7" s="52" t="s">
        <v>136</v>
      </c>
      <c r="CY7" s="49"/>
      <c r="CZ7" s="52">
        <f>CZ8</f>
        <v>483.5</v>
      </c>
      <c r="DA7" s="52">
        <f t="shared" ref="DA7:DI7" si="16">DA8</f>
        <v>285.8</v>
      </c>
      <c r="DB7" s="52">
        <f t="shared" si="16"/>
        <v>179.9</v>
      </c>
      <c r="DC7" s="52">
        <f t="shared" si="16"/>
        <v>155.1</v>
      </c>
      <c r="DD7" s="52">
        <f t="shared" si="16"/>
        <v>53.4</v>
      </c>
      <c r="DE7" s="52">
        <f t="shared" si="16"/>
        <v>238.5</v>
      </c>
      <c r="DF7" s="52">
        <f t="shared" si="16"/>
        <v>165.9</v>
      </c>
      <c r="DG7" s="52">
        <f t="shared" si="16"/>
        <v>1263.5</v>
      </c>
      <c r="DH7" s="52">
        <f t="shared" si="16"/>
        <v>108.5</v>
      </c>
      <c r="DI7" s="52">
        <f t="shared" si="16"/>
        <v>136.19999999999999</v>
      </c>
      <c r="DJ7" s="49"/>
      <c r="DK7" s="52">
        <f>DK8</f>
        <v>76.3</v>
      </c>
      <c r="DL7" s="52">
        <f t="shared" ref="DL7:DT7" si="17">DL8</f>
        <v>111.9</v>
      </c>
      <c r="DM7" s="52">
        <f t="shared" si="17"/>
        <v>113.5</v>
      </c>
      <c r="DN7" s="52">
        <f t="shared" si="17"/>
        <v>75.400000000000006</v>
      </c>
      <c r="DO7" s="52">
        <f t="shared" si="17"/>
        <v>90.9</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122106</v>
      </c>
      <c r="D8" s="55">
        <v>47</v>
      </c>
      <c r="E8" s="55">
        <v>14</v>
      </c>
      <c r="F8" s="55">
        <v>0</v>
      </c>
      <c r="G8" s="55">
        <v>1</v>
      </c>
      <c r="H8" s="55" t="s">
        <v>137</v>
      </c>
      <c r="I8" s="55" t="s">
        <v>138</v>
      </c>
      <c r="J8" s="55" t="s">
        <v>139</v>
      </c>
      <c r="K8" s="55" t="s">
        <v>140</v>
      </c>
      <c r="L8" s="55" t="s">
        <v>141</v>
      </c>
      <c r="M8" s="55" t="s">
        <v>142</v>
      </c>
      <c r="N8" s="55" t="s">
        <v>143</v>
      </c>
      <c r="O8" s="56" t="s">
        <v>144</v>
      </c>
      <c r="P8" s="57" t="s">
        <v>145</v>
      </c>
      <c r="Q8" s="57" t="s">
        <v>146</v>
      </c>
      <c r="R8" s="58">
        <v>30</v>
      </c>
      <c r="S8" s="57" t="s">
        <v>147</v>
      </c>
      <c r="T8" s="57" t="s">
        <v>148</v>
      </c>
      <c r="U8" s="58">
        <v>3288</v>
      </c>
      <c r="V8" s="58">
        <v>252</v>
      </c>
      <c r="W8" s="58">
        <v>200</v>
      </c>
      <c r="X8" s="57" t="s">
        <v>149</v>
      </c>
      <c r="Y8" s="59">
        <v>65</v>
      </c>
      <c r="Z8" s="59">
        <v>51.1</v>
      </c>
      <c r="AA8" s="59">
        <v>55.7</v>
      </c>
      <c r="AB8" s="59">
        <v>38.700000000000003</v>
      </c>
      <c r="AC8" s="59">
        <v>55.9</v>
      </c>
      <c r="AD8" s="59">
        <v>210.5</v>
      </c>
      <c r="AE8" s="59">
        <v>245.6</v>
      </c>
      <c r="AF8" s="59">
        <v>222.3</v>
      </c>
      <c r="AG8" s="59">
        <v>130.19999999999999</v>
      </c>
      <c r="AH8" s="59">
        <v>136.5</v>
      </c>
      <c r="AI8" s="56">
        <v>236.1</v>
      </c>
      <c r="AJ8" s="59">
        <v>30.1</v>
      </c>
      <c r="AK8" s="59">
        <v>0</v>
      </c>
      <c r="AL8" s="59">
        <v>0</v>
      </c>
      <c r="AM8" s="59">
        <v>0</v>
      </c>
      <c r="AN8" s="59">
        <v>2.5</v>
      </c>
      <c r="AO8" s="59">
        <v>3.6</v>
      </c>
      <c r="AP8" s="59">
        <v>3.5</v>
      </c>
      <c r="AQ8" s="59">
        <v>3.1</v>
      </c>
      <c r="AR8" s="59">
        <v>8.6</v>
      </c>
      <c r="AS8" s="59">
        <v>4.3</v>
      </c>
      <c r="AT8" s="56">
        <v>5.2</v>
      </c>
      <c r="AU8" s="60">
        <v>456</v>
      </c>
      <c r="AV8" s="60">
        <v>0</v>
      </c>
      <c r="AW8" s="60">
        <v>0</v>
      </c>
      <c r="AX8" s="60">
        <v>0</v>
      </c>
      <c r="AY8" s="60">
        <v>21</v>
      </c>
      <c r="AZ8" s="60">
        <v>34</v>
      </c>
      <c r="BA8" s="60">
        <v>36</v>
      </c>
      <c r="BB8" s="60">
        <v>26</v>
      </c>
      <c r="BC8" s="60">
        <v>87</v>
      </c>
      <c r="BD8" s="60">
        <v>7646</v>
      </c>
      <c r="BE8" s="60">
        <v>3111</v>
      </c>
      <c r="BF8" s="59">
        <v>-67.8</v>
      </c>
      <c r="BG8" s="59">
        <v>0.6</v>
      </c>
      <c r="BH8" s="59">
        <v>8.1</v>
      </c>
      <c r="BI8" s="59">
        <v>-14</v>
      </c>
      <c r="BJ8" s="59">
        <v>1</v>
      </c>
      <c r="BK8" s="59">
        <v>30.2</v>
      </c>
      <c r="BL8" s="59">
        <v>30.7</v>
      </c>
      <c r="BM8" s="59">
        <v>13.5</v>
      </c>
      <c r="BN8" s="59">
        <v>7.1</v>
      </c>
      <c r="BO8" s="59">
        <v>5.6</v>
      </c>
      <c r="BP8" s="56">
        <v>0.8</v>
      </c>
      <c r="BQ8" s="60">
        <v>-26218</v>
      </c>
      <c r="BR8" s="60">
        <v>-1448</v>
      </c>
      <c r="BS8" s="60">
        <v>3040</v>
      </c>
      <c r="BT8" s="61">
        <v>-6433</v>
      </c>
      <c r="BU8" s="61">
        <v>-3322</v>
      </c>
      <c r="BV8" s="60">
        <v>18509</v>
      </c>
      <c r="BW8" s="60">
        <v>24379</v>
      </c>
      <c r="BX8" s="60">
        <v>22466</v>
      </c>
      <c r="BY8" s="60">
        <v>4211</v>
      </c>
      <c r="BZ8" s="60">
        <v>10653</v>
      </c>
      <c r="CA8" s="58">
        <v>10906</v>
      </c>
      <c r="CB8" s="59" t="s">
        <v>141</v>
      </c>
      <c r="CC8" s="59" t="s">
        <v>141</v>
      </c>
      <c r="CD8" s="59" t="s">
        <v>141</v>
      </c>
      <c r="CE8" s="59" t="s">
        <v>141</v>
      </c>
      <c r="CF8" s="59" t="s">
        <v>141</v>
      </c>
      <c r="CG8" s="59" t="s">
        <v>141</v>
      </c>
      <c r="CH8" s="59" t="s">
        <v>141</v>
      </c>
      <c r="CI8" s="59" t="s">
        <v>141</v>
      </c>
      <c r="CJ8" s="59" t="s">
        <v>141</v>
      </c>
      <c r="CK8" s="59" t="s">
        <v>141</v>
      </c>
      <c r="CL8" s="56" t="s">
        <v>141</v>
      </c>
      <c r="CM8" s="58">
        <v>107513</v>
      </c>
      <c r="CN8" s="58">
        <v>71595</v>
      </c>
      <c r="CO8" s="59" t="s">
        <v>141</v>
      </c>
      <c r="CP8" s="59" t="s">
        <v>141</v>
      </c>
      <c r="CQ8" s="59" t="s">
        <v>141</v>
      </c>
      <c r="CR8" s="59" t="s">
        <v>141</v>
      </c>
      <c r="CS8" s="59" t="s">
        <v>141</v>
      </c>
      <c r="CT8" s="59" t="s">
        <v>141</v>
      </c>
      <c r="CU8" s="59" t="s">
        <v>141</v>
      </c>
      <c r="CV8" s="59" t="s">
        <v>141</v>
      </c>
      <c r="CW8" s="59" t="s">
        <v>141</v>
      </c>
      <c r="CX8" s="59" t="s">
        <v>141</v>
      </c>
      <c r="CY8" s="56" t="s">
        <v>141</v>
      </c>
      <c r="CZ8" s="59">
        <v>483.5</v>
      </c>
      <c r="DA8" s="59">
        <v>285.8</v>
      </c>
      <c r="DB8" s="59">
        <v>179.9</v>
      </c>
      <c r="DC8" s="59">
        <v>155.1</v>
      </c>
      <c r="DD8" s="59">
        <v>53.4</v>
      </c>
      <c r="DE8" s="59">
        <v>238.5</v>
      </c>
      <c r="DF8" s="59">
        <v>165.9</v>
      </c>
      <c r="DG8" s="59">
        <v>1263.5</v>
      </c>
      <c r="DH8" s="59">
        <v>108.5</v>
      </c>
      <c r="DI8" s="59">
        <v>136.19999999999999</v>
      </c>
      <c r="DJ8" s="56">
        <v>99.8</v>
      </c>
      <c r="DK8" s="59">
        <v>76.3</v>
      </c>
      <c r="DL8" s="59">
        <v>111.9</v>
      </c>
      <c r="DM8" s="59">
        <v>113.5</v>
      </c>
      <c r="DN8" s="59">
        <v>75.400000000000006</v>
      </c>
      <c r="DO8" s="59">
        <v>90.9</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150</v>
      </c>
      <c r="C10" s="64" t="s">
        <v>151</v>
      </c>
      <c r="D10" s="64" t="s">
        <v>152</v>
      </c>
      <c r="E10" s="64" t="s">
        <v>153</v>
      </c>
      <c r="F10" s="64" t="s">
        <v>154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2023-01-17T02:53:37Z</cp:lastPrinted>
  <dcterms:created xsi:type="dcterms:W3CDTF">2022-12-09T03:24:52Z</dcterms:created>
  <dcterms:modified xsi:type="dcterms:W3CDTF">2023-02-01T06:16:14Z</dcterms:modified>
  <cp:category/>
</cp:coreProperties>
</file>