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DB7C0D45-8973-4834-888C-782C8416AAA8}" xr6:coauthVersionLast="47" xr6:coauthVersionMax="47" xr10:uidLastSave="{00000000-0000-0000-0000-000000000000}"/>
  <workbookProtection workbookAlgorithmName="SHA-512" workbookHashValue="yh2A3oftDDchCv1WDVp8TEbU3JKDfiYOTAw154vSisnZa8Kig1D66O7bXEdTJiGMRl4jPS1E49pSi6hKIG1FqQ==" workbookSaltValue="9vJTTJVTVqBgIhahSXidU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BB10" i="4"/>
  <c r="AT10" i="4"/>
  <c r="AL10" i="4"/>
  <c r="P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<sst xmlns="http://schemas.openxmlformats.org/spreadsheetml/2006/main" count="228" uniqueCount="112">
  <si>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</si>
  <si>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</si>
  <si>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</si>
  <si>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</si>
  <si>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</si>
  <si>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</si>
  <si>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</si>
  <si>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</si>
  <si>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</si>
  <si>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</si>
  <si>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</si>
  <si>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</si>
  <si>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</si>
  <si>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</si>
  <si>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</si>
  <si>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</si>
  <si>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</si>
  <si>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</si>
  <si>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</si>
  <si>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</si>
  <si>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</si>
  <si>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</si>
  <si>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</si>
  <si>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</si>
  <si>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</si>
  <si>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</si>
  <si>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</si>
  <si>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</si>
  <si>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</si>
  <si>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</si>
  <si>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</si>
  <si>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</si>
  <si>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</si>
  <si>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</si>
  <si>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</si>
  <si>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</si>
  <si>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</si>
  <si>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</si>
  <si>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</si>
  <si>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</si>
  <si>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</si>
  <si>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</si>
  <si>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</si>
  <si>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</si>
  <si>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</si>
  <si>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</si>
  <si>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</si>
  <si>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</si>
  <si>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</si>
  <si>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</si>
  <si>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</si>
  <si>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</si>
  <si>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</si>
  <si>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</si>
  <si>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</si>
  <si>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</si>
  <si>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</si>
  <si>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</si>
  <si>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</si>
  <si>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</si>
  <si>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</si>
  <si>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</si>
  <si>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</si>
  <si>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</si>
  <si>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</si>
  <si>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</si>
  <si>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</si>
  <si>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</si>
  <si>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</si>
  <si>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</si>
  <si>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</si>
  <si>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</si>
  <si>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</si>
  <si>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</si>
  <si>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</si>
  <si>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</si>
  <si>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</si>
  <si>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</si>
  <si>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</si>
  <si>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</si>
  <si>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</si>
  <si>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</si>
  <si>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</si>
  <si>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</si>
  <si>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</si>
  <si>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</si>
  <si>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</si>
  <si>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</si>
  <si>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</si>
  <si>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</si>
  <si>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</si>
  <si>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</si>
  <si>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野田市</t>
  </si>
  <si>
    <t>法適用</t>
  </si>
  <si>
    <t>水道事業</t>
  </si>
  <si>
    <t>末端給水事業</t>
  </si>
  <si>
    <t>A3</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</si>
  <si>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</si>
  <si>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</si>
  <si>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</si>
  <si>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</si>
  <si>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</si>
  <si>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</si>
  <si>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</si>
  <si>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</si>
  <si>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</si>
  <si>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</si>
  <si>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</si>
  <si>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</si>
  <si>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有形固定資産減価償却率の上昇は、水道施設全体において経年による保有資産の老朽化が進んでいることを示しています。　　　　　　　　　　　　　　　　　　
　管路経年化率は、平均値を上回り、今後も法定耐用年数を経過する管路は増加することが想定され、老朽管の更新が引き続き課題となっています。
　管路更新率は、平均値より低くなっていますが、実態に即した管路の使用可能年数を考慮し、限られた予算の中で計画的に更新事業を進めております。
　投資額に対する財源確保が懸念される中ではありますが、経営バランスを考慮しつつ、新たに令和4年度に策定する管路更新計画に基づき事業を進めてまいります。</t>
    <rPh sb="253" eb="254">
      <t>アラ</t>
    </rPh>
    <rPh sb="256" eb="258">
      <t>レイワ</t>
    </rPh>
    <rPh sb="259" eb="260">
      <t>ネン</t>
    </rPh>
    <rPh sb="260" eb="261">
      <t>ド</t>
    </rPh>
    <rPh sb="262" eb="264">
      <t>サクテイ</t>
    </rPh>
    <rPh sb="266" eb="268">
      <t>カンロ</t>
    </rPh>
    <phoneticPr fontId="1"/>
  </si>
  <si>
    <t>　経常収支比率は、新型コロナウイルス感染防止のため自粛されていた社会経済活動が徐々に再開されたことにより、給水収益及び給水申込納付金が増加したことに加え、水道事業の運営効率化と経営健全化を重視した取組により、費用の削減・縮減を図ったことで100％を超えております。なお、累積欠損は生じておりません。
　流動比率は、依然として100％を上回っており、支払能力が高い状態であることを示しています。
　企業債残高対給水収益比率は、経営戦略による整備計画に基づき、新規借入を行わなかったことにより減少しています。なお、新型コロナウイルスによる経済負担の軽減策として、基本料金を２か月分免除したことで給水収益が減少しており、減免分を考慮すると31.73％とさらに減少します。
　料金回収率は、給水収益の増加による供給単価の上昇に伴い、前年度より上昇しています。さらに令和２年度に引き続き行った減免分を給水収益に考慮すると平均値を上回る110.27％となります。
　給水原価は、年間有収水量が減少したため、増加しました。
　有収率については、前年度より改善し、施設の効率的な稼働状況が収益に結びついているといえます。
　以上のとおり、現在の経営状況は高い健全性を示していますが、人口減少に伴う給水収益の減少や自然災害に対するリスク対応、増大する更新需要を満たすために戦略的な経営を進める必要があります。</t>
    <rPh sb="9" eb="11">
      <t>シンガタ</t>
    </rPh>
    <rPh sb="18" eb="20">
      <t>カンセン</t>
    </rPh>
    <rPh sb="20" eb="22">
      <t>ボウシ</t>
    </rPh>
    <rPh sb="25" eb="27">
      <t>ジシュク</t>
    </rPh>
    <rPh sb="32" eb="34">
      <t>シャカイ</t>
    </rPh>
    <rPh sb="34" eb="36">
      <t>ケイザイ</t>
    </rPh>
    <rPh sb="36" eb="38">
      <t>カツドウ</t>
    </rPh>
    <rPh sb="39" eb="41">
      <t>ジョジョ</t>
    </rPh>
    <rPh sb="42" eb="44">
      <t>サイカイ</t>
    </rPh>
    <rPh sb="53" eb="55">
      <t>キュウスイ</t>
    </rPh>
    <rPh sb="55" eb="57">
      <t>シュウエキ</t>
    </rPh>
    <rPh sb="57" eb="58">
      <t>オヨ</t>
    </rPh>
    <rPh sb="59" eb="61">
      <t>キュウスイ</t>
    </rPh>
    <rPh sb="61" eb="63">
      <t>モウシコミ</t>
    </rPh>
    <rPh sb="63" eb="66">
      <t>ノウフキン</t>
    </rPh>
    <rPh sb="67" eb="69">
      <t>ゾウカ</t>
    </rPh>
    <rPh sb="74" eb="75">
      <t>クワ</t>
    </rPh>
    <rPh sb="341" eb="343">
      <t>キュウスイ</t>
    </rPh>
    <rPh sb="343" eb="345">
      <t>シュウエキ</t>
    </rPh>
    <rPh sb="346" eb="348">
      <t>ゾウカ</t>
    </rPh>
    <rPh sb="351" eb="353">
      <t>キョウキュウ</t>
    </rPh>
    <rPh sb="353" eb="355">
      <t>タンカ</t>
    </rPh>
    <rPh sb="356" eb="358">
      <t>ジョウショウ</t>
    </rPh>
    <rPh sb="359" eb="360">
      <t>トモナ</t>
    </rPh>
    <rPh sb="362" eb="365">
      <t>ゼンネンド</t>
    </rPh>
    <rPh sb="367" eb="369">
      <t>ジョウショウ</t>
    </rPh>
    <rPh sb="378" eb="380">
      <t>レイワ</t>
    </rPh>
    <rPh sb="381" eb="382">
      <t>ネン</t>
    </rPh>
    <rPh sb="382" eb="383">
      <t>ド</t>
    </rPh>
    <rPh sb="384" eb="385">
      <t>ヒ</t>
    </rPh>
    <rPh sb="386" eb="387">
      <t>ツヅ</t>
    </rPh>
    <rPh sb="388" eb="389">
      <t>オコナ</t>
    </rPh>
    <rPh sb="407" eb="408">
      <t>アタイ</t>
    </rPh>
    <rPh sb="409" eb="411">
      <t>ウワマワ</t>
    </rPh>
    <rPh sb="440" eb="442">
      <t>ゲンショウ</t>
    </rPh>
    <rPh sb="447" eb="449">
      <t>ゾウカ</t>
    </rPh>
    <rPh sb="465" eb="468">
      <t>ゼンネンド</t>
    </rPh>
    <rPh sb="470" eb="472">
      <t>カイゼン</t>
    </rPh>
    <rPh sb="474" eb="476">
      <t>シセツ</t>
    </rPh>
    <rPh sb="477" eb="480">
      <t>コウリツテキ</t>
    </rPh>
    <rPh sb="481" eb="483">
      <t>カドウ</t>
    </rPh>
    <rPh sb="483" eb="485">
      <t>ジョウキョウ</t>
    </rPh>
    <rPh sb="486" eb="488">
      <t>シュウエキ</t>
    </rPh>
    <rPh sb="489" eb="490">
      <t>ムス</t>
    </rPh>
    <phoneticPr fontId="1"/>
  </si>
  <si>
    <t>　現段階では経営状態は高い健全性を示していますが、人口減少や節水意識や生活スタイルの変化により給水収益の増加が見込めない中で、管路及び施設の老朽化に伴う更新投資は増加速度が加速しており、さらに新型コロナウイルス感染症の再拡大や世界的な物価高騰、自然災害への対応など、経営環境は極めて厳しいものとなっています。
　こうした中で、企業全体の経営バランスを常に意識し、独立採算制の原則である給水収益による黒字経営を維持できるよう努めることが極めて重要となっております。
　必要な水を、必要なとき、必要な量を安定的に供給すべく、管路及び施設のリスク管理や老朽化対策に重点を置いた経営を戦略的に進めてまいります。</t>
    <rPh sb="6" eb="8">
      <t>ケイエイ</t>
    </rPh>
    <rPh sb="8" eb="10">
      <t>ジョウタイ</t>
    </rPh>
    <rPh sb="63" eb="65">
      <t>カンロ</t>
    </rPh>
    <rPh sb="65" eb="66">
      <t>オヨ</t>
    </rPh>
    <rPh sb="67" eb="69">
      <t>シセツ</t>
    </rPh>
    <rPh sb="96" eb="98">
      <t>シンガタ</t>
    </rPh>
    <rPh sb="105" eb="108">
      <t>カンセンショウ</t>
    </rPh>
    <rPh sb="109" eb="112">
      <t>サイカクダイ</t>
    </rPh>
    <rPh sb="113" eb="116">
      <t>セカイテキ</t>
    </rPh>
    <rPh sb="117" eb="119">
      <t>ブッカ</t>
    </rPh>
    <rPh sb="119" eb="121">
      <t>コウトウ</t>
    </rPh>
    <rPh sb="138" eb="139">
      <t>キワ</t>
    </rPh>
    <rPh sb="141" eb="142">
      <t>キビ</t>
    </rPh>
    <rPh sb="260" eb="262">
      <t>カンロ</t>
    </rPh>
    <rPh sb="262" eb="263">
      <t>オヨ</t>
    </rPh>
    <rPh sb="264" eb="266">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</si>
</sst>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0.49</c:v>
                </c:pt>
                <c:pt idx="2">
                  <c:v>0.37</c:v>
                </c:pt>
                <c:pt idx="3">
                  <c:v>0.3</c:v>
                </c:pt>
                <c:pt idx="4">
                  <c:v>0.16</c:v>
                </c:pt>
              </c:numCache>
            </c:numRef>
          </c:val>
          <c:extLst>
            <c:ext xmlns:c16="http://schemas.microsoft.com/office/drawing/2014/chart" uri="{C3380CC4-5D6E-409C-BE32-E72D297353CC}">
              <c16:uniqueId val="{00000000-176B-4C86-964A-AE6D160C67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0.66</c:v>
                </c:pt>
                <c:pt idx="3">
                  <c:v>0.67</c:v>
                </c:pt>
                <c:pt idx="4">
                  <c:v>0.62</c:v>
                </c:pt>
              </c:numCache>
            </c:numRef>
          </c:val>
          <c:smooth val="0"/>
          <c:extLst>
            <c:ext xmlns:c16="http://schemas.microsoft.com/office/drawing/2014/chart" uri="{C3380CC4-5D6E-409C-BE32-E72D297353CC}">
              <c16:uniqueId val="{00000001-176B-4C86-964A-AE6D160C67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67.959999999999994</c:v>
                </c:pt>
                <c:pt idx="1">
                  <c:v>67.63</c:v>
                </c:pt>
                <c:pt idx="2">
                  <c:v>67.78</c:v>
                </c:pt>
                <c:pt idx="3">
                  <c:v>69.8</c:v>
                </c:pt>
                <c:pt idx="4">
                  <c:v>69.52</c:v>
                </c:pt>
              </c:numCache>
            </c:numRef>
          </c:val>
          <c:extLst>
            <c:ext xmlns:c16="http://schemas.microsoft.com/office/drawing/2014/chart" uri="{C3380CC4-5D6E-409C-BE32-E72D297353CC}">
              <c16:uniqueId val="{00000000-055B-4A19-A0C1-082C942481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62.05</c:v>
                </c:pt>
                <c:pt idx="3">
                  <c:v>63.23</c:v>
                </c:pt>
                <c:pt idx="4">
                  <c:v>62.59</c:v>
                </c:pt>
              </c:numCache>
            </c:numRef>
          </c:val>
          <c:smooth val="0"/>
          <c:extLst>
            <c:ext xmlns:c16="http://schemas.microsoft.com/office/drawing/2014/chart" uri="{C3380CC4-5D6E-409C-BE32-E72D297353CC}">
              <c16:uniqueId val="{00000001-055B-4A19-A0C1-082C942481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95.78</c:v>
                </c:pt>
                <c:pt idx="1">
                  <c:v>96.23</c:v>
                </c:pt>
                <c:pt idx="2">
                  <c:v>94.88</c:v>
                </c:pt>
                <c:pt idx="3">
                  <c:v>95.83</c:v>
                </c:pt>
                <c:pt idx="4">
                  <c:v>96.02</c:v>
                </c:pt>
              </c:numCache>
            </c:numRef>
          </c:val>
          <c:extLst>
            <c:ext xmlns:c16="http://schemas.microsoft.com/office/drawing/2014/chart" uri="{C3380CC4-5D6E-409C-BE32-E72D297353CC}">
              <c16:uniqueId val="{00000000-62A1-4817-844B-5A5C4478E7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89.11</c:v>
                </c:pt>
                <c:pt idx="3">
                  <c:v>89.35</c:v>
                </c:pt>
                <c:pt idx="4">
                  <c:v>89.7</c:v>
                </c:pt>
              </c:numCache>
            </c:numRef>
          </c:val>
          <c:smooth val="0"/>
          <c:extLst>
            <c:ext xmlns:c16="http://schemas.microsoft.com/office/drawing/2014/chart" uri="{C3380CC4-5D6E-409C-BE32-E72D297353CC}">
              <c16:uniqueId val="{00000001-62A1-4817-844B-5A5C4478E7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119.13</c:v>
                </c:pt>
                <c:pt idx="1">
                  <c:v>119.06</c:v>
                </c:pt>
                <c:pt idx="2">
                  <c:v>116.9</c:v>
                </c:pt>
                <c:pt idx="3">
                  <c:v>118.47</c:v>
                </c:pt>
                <c:pt idx="4">
                  <c:v>120.67</c:v>
                </c:pt>
              </c:numCache>
            </c:numRef>
          </c:val>
          <c:extLst>
            <c:ext xmlns:c16="http://schemas.microsoft.com/office/drawing/2014/chart" uri="{C3380CC4-5D6E-409C-BE32-E72D297353CC}">
              <c16:uniqueId val="{00000000-4E29-4774-B0F0-AB7F1E662B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112.82</c:v>
                </c:pt>
                <c:pt idx="3">
                  <c:v>111.21</c:v>
                </c:pt>
                <c:pt idx="4">
                  <c:v>111.89</c:v>
                </c:pt>
              </c:numCache>
            </c:numRef>
          </c:val>
          <c:smooth val="0"/>
          <c:extLst>
            <c:ext xmlns:c16="http://schemas.microsoft.com/office/drawing/2014/chart" uri="{C3380CC4-5D6E-409C-BE32-E72D297353CC}">
              <c16:uniqueId val="{00000001-4E29-4774-B0F0-AB7F1E662B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53.21</c:v>
                </c:pt>
                <c:pt idx="1">
                  <c:v>54.05</c:v>
                </c:pt>
                <c:pt idx="2">
                  <c:v>54.75</c:v>
                </c:pt>
                <c:pt idx="3">
                  <c:v>55.08</c:v>
                </c:pt>
                <c:pt idx="4">
                  <c:v>55.85</c:v>
                </c:pt>
              </c:numCache>
            </c:numRef>
          </c:val>
          <c:extLst>
            <c:ext xmlns:c16="http://schemas.microsoft.com/office/drawing/2014/chart" uri="{C3380CC4-5D6E-409C-BE32-E72D297353CC}">
              <c16:uniqueId val="{00000000-561E-4A8E-B983-6D1DA191D7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48.69</c:v>
                </c:pt>
                <c:pt idx="3">
                  <c:v>49.62</c:v>
                </c:pt>
                <c:pt idx="4">
                  <c:v>50.5</c:v>
                </c:pt>
              </c:numCache>
            </c:numRef>
          </c:val>
          <c:smooth val="0"/>
          <c:extLst>
            <c:ext xmlns:c16="http://schemas.microsoft.com/office/drawing/2014/chart" uri="{C3380CC4-5D6E-409C-BE32-E72D297353CC}">
              <c16:uniqueId val="{00000001-561E-4A8E-B983-6D1DA191D7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10.61</c:v>
                </c:pt>
                <c:pt idx="1">
                  <c:v>12.63</c:v>
                </c:pt>
                <c:pt idx="2">
                  <c:v>17.3</c:v>
                </c:pt>
                <c:pt idx="3">
                  <c:v>21.4</c:v>
                </c:pt>
                <c:pt idx="4">
                  <c:v>22.33</c:v>
                </c:pt>
              </c:numCache>
            </c:numRef>
          </c:val>
          <c:extLst>
            <c:ext xmlns:c16="http://schemas.microsoft.com/office/drawing/2014/chart" uri="{C3380CC4-5D6E-409C-BE32-E72D297353CC}">
              <c16:uniqueId val="{00000000-8925-4455-A5FF-26BECE5BAD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18.260000000000002</c:v>
                </c:pt>
                <c:pt idx="3">
                  <c:v>19.510000000000002</c:v>
                </c:pt>
                <c:pt idx="4">
                  <c:v>21.19</c:v>
                </c:pt>
              </c:numCache>
            </c:numRef>
          </c:val>
          <c:smooth val="0"/>
          <c:extLst>
            <c:ext xmlns:c16="http://schemas.microsoft.com/office/drawing/2014/chart" uri="{C3380CC4-5D6E-409C-BE32-E72D297353CC}">
              <c16:uniqueId val="{00000001-8925-4455-A5FF-26BECE5BAD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E-44E7-BF35-8BDDD694C4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formatCode="#,##0.00;&quot;△&quot;#,##0.00">
                  <c:v>0</c:v>
                </c:pt>
                <c:pt idx="3" formatCode="#,##0.00;&quot;△&quot;#,##0.00">
                  <c:v>0</c:v>
                </c:pt>
                <c:pt idx="4">
                  <c:v>0.45</c:v>
                </c:pt>
              </c:numCache>
            </c:numRef>
          </c:val>
          <c:smooth val="0"/>
          <c:extLst>
            <c:ext xmlns:c16="http://schemas.microsoft.com/office/drawing/2014/chart" uri="{C3380CC4-5D6E-409C-BE32-E72D297353CC}">
              <c16:uniqueId val="{00000001-E97E-44E7-BF35-8BDDD694C4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862.77</c:v>
                </c:pt>
                <c:pt idx="1">
                  <c:v>885.78</c:v>
                </c:pt>
                <c:pt idx="2">
                  <c:v>820.75</c:v>
                </c:pt>
                <c:pt idx="3">
                  <c:v>809.37</c:v>
                </c:pt>
                <c:pt idx="4">
                  <c:v>769.94</c:v>
                </c:pt>
              </c:numCache>
            </c:numRef>
          </c:val>
          <c:extLst>
            <c:ext xmlns:c16="http://schemas.microsoft.com/office/drawing/2014/chart" uri="{C3380CC4-5D6E-409C-BE32-E72D297353CC}">
              <c16:uniqueId val="{00000000-0A38-4ED9-BCBA-70BAD26DF7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358.91</c:v>
                </c:pt>
                <c:pt idx="3">
                  <c:v>360.96</c:v>
                </c:pt>
                <c:pt idx="4">
                  <c:v>351.29</c:v>
                </c:pt>
              </c:numCache>
            </c:numRef>
          </c:val>
          <c:smooth val="0"/>
          <c:extLst>
            <c:ext xmlns:c16="http://schemas.microsoft.com/office/drawing/2014/chart" uri="{C3380CC4-5D6E-409C-BE32-E72D297353CC}">
              <c16:uniqueId val="{00000001-0A38-4ED9-BCBA-70BAD26DF7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81.09</c:v>
                </c:pt>
                <c:pt idx="1">
                  <c:v>68.239999999999995</c:v>
                </c:pt>
                <c:pt idx="2">
                  <c:v>56.95</c:v>
                </c:pt>
                <c:pt idx="3">
                  <c:v>46.63</c:v>
                </c:pt>
                <c:pt idx="4">
                  <c:v>34.32</c:v>
                </c:pt>
              </c:numCache>
            </c:numRef>
          </c:val>
          <c:extLst>
            <c:ext xmlns:c16="http://schemas.microsoft.com/office/drawing/2014/chart" uri="{C3380CC4-5D6E-409C-BE32-E72D297353CC}">
              <c16:uniqueId val="{00000000-2BB4-49ED-B284-52C734F341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247.27</c:v>
                </c:pt>
                <c:pt idx="3">
                  <c:v>239.18</c:v>
                </c:pt>
                <c:pt idx="4">
                  <c:v>236.29</c:v>
                </c:pt>
              </c:numCache>
            </c:numRef>
          </c:val>
          <c:smooth val="0"/>
          <c:extLst>
            <c:ext xmlns:c16="http://schemas.microsoft.com/office/drawing/2014/chart" uri="{C3380CC4-5D6E-409C-BE32-E72D297353CC}">
              <c16:uniqueId val="{00000001-2BB4-49ED-B284-52C734F3414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107.88</c:v>
                </c:pt>
                <c:pt idx="1">
                  <c:v>107.72</c:v>
                </c:pt>
                <c:pt idx="2">
                  <c:v>105.7</c:v>
                </c:pt>
                <c:pt idx="3">
                  <c:v>101.62</c:v>
                </c:pt>
                <c:pt idx="4">
                  <c:v>101.96</c:v>
                </c:pt>
              </c:numCache>
            </c:numRef>
          </c:val>
          <c:extLst>
            <c:ext xmlns:c16="http://schemas.microsoft.com/office/drawing/2014/chart" uri="{C3380CC4-5D6E-409C-BE32-E72D297353CC}">
              <c16:uniqueId val="{00000000-287F-4B85-AA06-9829EEE4F5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105.34</c:v>
                </c:pt>
                <c:pt idx="3">
                  <c:v>101.89</c:v>
                </c:pt>
                <c:pt idx="4">
                  <c:v>104.33</c:v>
                </c:pt>
              </c:numCache>
            </c:numRef>
          </c:val>
          <c:smooth val="0"/>
          <c:extLst>
            <c:ext xmlns:c16="http://schemas.microsoft.com/office/drawing/2014/chart" uri="{C3380CC4-5D6E-409C-BE32-E72D297353CC}">
              <c16:uniqueId val="{00000001-287F-4B85-AA06-9829EEE4F5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180.07</c:v>
                </c:pt>
                <c:pt idx="1">
                  <c:v>180.19</c:v>
                </c:pt>
                <c:pt idx="2">
                  <c:v>182.8</c:v>
                </c:pt>
                <c:pt idx="3">
                  <c:v>174.09</c:v>
                </c:pt>
                <c:pt idx="4">
                  <c:v>174.23</c:v>
                </c:pt>
              </c:numCache>
            </c:numRef>
          </c:val>
          <c:extLst>
            <c:ext xmlns:c16="http://schemas.microsoft.com/office/drawing/2014/chart" uri="{C3380CC4-5D6E-409C-BE32-E72D297353CC}">
              <c16:uniqueId val="{00000000-40A7-4892-831F-E76ACFFE42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159.6</c:v>
                </c:pt>
                <c:pt idx="3">
                  <c:v>156.32</c:v>
                </c:pt>
                <c:pt idx="4">
                  <c:v>157.4</c:v>
                </c:pt>
              </c:numCache>
            </c:numRef>
          </c:val>
          <c:smooth val="0"/>
          <c:extLst>
            <c:ext xmlns:c16="http://schemas.microsoft.com/office/drawing/2014/chart" uri="{C3380CC4-5D6E-409C-BE32-E72D297353CC}">
              <c16:uniqueId val="{00000001-40A7-4892-831F-E76ACFFE42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1</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千葉県　野田市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7</v>
      </c>
      <c r="C7" s="53"/>
      <c r="D7" s="53"/>
      <c r="E7" s="53"/>
      <c r="F7" s="53"/>
      <c r="G7" s="53"/>
      <c r="H7" s="53"/>
      <c r="I7" s="52" t="s">
        <v>13</v>
      </c>
      <c r="J7" s="53"/>
      <c r="K7" s="53"/>
      <c r="L7" s="53"/>
      <c r="M7" s="53"/>
      <c r="N7" s="53"/>
      <c r="O7" s="68"/>
      <c r="P7" s="54" t="s">
        <v>6</v>
      </c>
      <c r="Q7" s="54"/>
      <c r="R7" s="54"/>
      <c r="S7" s="54"/>
      <c r="T7" s="54"/>
      <c r="U7" s="54"/>
      <c r="V7" s="54"/>
      <c r="W7" s="54" t="s">
        <v>14</v>
      </c>
      <c r="X7" s="54"/>
      <c r="Y7" s="54"/>
      <c r="Z7" s="54"/>
      <c r="AA7" s="54"/>
      <c r="AB7" s="54"/>
      <c r="AC7" s="54"/>
      <c r="AD7" s="54" t="s">
        <v>5</v>
      </c>
      <c r="AE7" s="54"/>
      <c r="AF7" s="54"/>
      <c r="AG7" s="54"/>
      <c r="AH7" s="54"/>
      <c r="AI7" s="54"/>
      <c r="AJ7" s="54"/>
      <c r="AK7" s="2"/>
      <c r="AL7" s="54" t="s">
        <v>16</v>
      </c>
      <c r="AM7" s="54"/>
      <c r="AN7" s="54"/>
      <c r="AO7" s="54"/>
      <c r="AP7" s="54"/>
      <c r="AQ7" s="54"/>
      <c r="AR7" s="54"/>
      <c r="AS7" s="54"/>
      <c r="AT7" s="52" t="s">
        <v>11</v>
      </c>
      <c r="AU7" s="53"/>
      <c r="AV7" s="53"/>
      <c r="AW7" s="53"/>
      <c r="AX7" s="53"/>
      <c r="AY7" s="53"/>
      <c r="AZ7" s="53"/>
      <c r="BA7" s="53"/>
      <c r="BB7" s="54" t="s">
        <v>17</v>
      </c>
      <c r="BC7" s="54"/>
      <c r="BD7" s="54"/>
      <c r="BE7" s="54"/>
      <c r="BF7" s="54"/>
      <c r="BG7" s="54"/>
      <c r="BH7" s="54"/>
      <c r="BI7" s="54"/>
      <c r="BJ7" s="3"/>
      <c r="BK7" s="3"/>
      <c r="BL7" s="69" t="s">
        <v>18</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3">
        <f>データ!$R$6</f>
        <v>153807</v>
      </c>
      <c r="AM8" s="63"/>
      <c r="AN8" s="63"/>
      <c r="AO8" s="63"/>
      <c r="AP8" s="63"/>
      <c r="AQ8" s="63"/>
      <c r="AR8" s="63"/>
      <c r="AS8" s="63"/>
      <c r="AT8" s="59">
        <f>データ!$S$6</f>
        <v>103.55</v>
      </c>
      <c r="AU8" s="60"/>
      <c r="AV8" s="60"/>
      <c r="AW8" s="60"/>
      <c r="AX8" s="60"/>
      <c r="AY8" s="60"/>
      <c r="AZ8" s="60"/>
      <c r="BA8" s="60"/>
      <c r="BB8" s="62">
        <f>データ!$T$6</f>
        <v>1485.34</v>
      </c>
      <c r="BC8" s="62"/>
      <c r="BD8" s="62"/>
      <c r="BE8" s="62"/>
      <c r="BF8" s="62"/>
      <c r="BG8" s="62"/>
      <c r="BH8" s="62"/>
      <c r="BI8" s="62"/>
      <c r="BJ8" s="3"/>
      <c r="BK8" s="3"/>
      <c r="BL8" s="76" t="s">
        <v>12</v>
      </c>
      <c r="BM8" s="77"/>
      <c r="BN8" s="78" t="s">
        <v>20</v>
      </c>
      <c r="BO8" s="78"/>
      <c r="BP8" s="78"/>
      <c r="BQ8" s="78"/>
      <c r="BR8" s="78"/>
      <c r="BS8" s="78"/>
      <c r="BT8" s="78"/>
      <c r="BU8" s="78"/>
      <c r="BV8" s="78"/>
      <c r="BW8" s="78"/>
      <c r="BX8" s="78"/>
      <c r="BY8" s="79"/>
    </row>
    <row r="9" spans="1:78" ht="18.75" customHeight="1" x14ac:dyDescent="0.2">
      <c r="A9" s="2"/>
      <c r="B9" s="52" t="s">
        <v>22</v>
      </c>
      <c r="C9" s="53"/>
      <c r="D9" s="53"/>
      <c r="E9" s="53"/>
      <c r="F9" s="53"/>
      <c r="G9" s="53"/>
      <c r="H9" s="53"/>
      <c r="I9" s="52" t="s">
        <v>23</v>
      </c>
      <c r="J9" s="53"/>
      <c r="K9" s="53"/>
      <c r="L9" s="53"/>
      <c r="M9" s="53"/>
      <c r="N9" s="53"/>
      <c r="O9" s="68"/>
      <c r="P9" s="54" t="s">
        <v>25</v>
      </c>
      <c r="Q9" s="54"/>
      <c r="R9" s="54"/>
      <c r="S9" s="54"/>
      <c r="T9" s="54"/>
      <c r="U9" s="54"/>
      <c r="V9" s="54"/>
      <c r="W9" s="54" t="s">
        <v>21</v>
      </c>
      <c r="X9" s="54"/>
      <c r="Y9" s="54"/>
      <c r="Z9" s="54"/>
      <c r="AA9" s="54"/>
      <c r="AB9" s="54"/>
      <c r="AC9" s="54"/>
      <c r="AD9" s="2"/>
      <c r="AE9" s="2"/>
      <c r="AF9" s="2"/>
      <c r="AG9" s="2"/>
      <c r="AH9" s="2"/>
      <c r="AI9" s="2"/>
      <c r="AJ9" s="2"/>
      <c r="AK9" s="2"/>
      <c r="AL9" s="54" t="s">
        <v>26</v>
      </c>
      <c r="AM9" s="54"/>
      <c r="AN9" s="54"/>
      <c r="AO9" s="54"/>
      <c r="AP9" s="54"/>
      <c r="AQ9" s="54"/>
      <c r="AR9" s="54"/>
      <c r="AS9" s="54"/>
      <c r="AT9" s="52" t="s">
        <v>30</v>
      </c>
      <c r="AU9" s="53"/>
      <c r="AV9" s="53"/>
      <c r="AW9" s="53"/>
      <c r="AX9" s="53"/>
      <c r="AY9" s="53"/>
      <c r="AZ9" s="53"/>
      <c r="BA9" s="53"/>
      <c r="BB9" s="54" t="s">
        <v>15</v>
      </c>
      <c r="BC9" s="54"/>
      <c r="BD9" s="54"/>
      <c r="BE9" s="54"/>
      <c r="BF9" s="54"/>
      <c r="BG9" s="54"/>
      <c r="BH9" s="54"/>
      <c r="BI9" s="54"/>
      <c r="BJ9" s="3"/>
      <c r="BK9" s="3"/>
      <c r="BL9" s="55" t="s">
        <v>31</v>
      </c>
      <c r="BM9" s="56"/>
      <c r="BN9" s="57" t="s">
        <v>33</v>
      </c>
      <c r="BO9" s="57"/>
      <c r="BP9" s="57"/>
      <c r="BQ9" s="57"/>
      <c r="BR9" s="57"/>
      <c r="BS9" s="57"/>
      <c r="BT9" s="57"/>
      <c r="BU9" s="57"/>
      <c r="BV9" s="57"/>
      <c r="BW9" s="57"/>
      <c r="BX9" s="57"/>
      <c r="BY9" s="58"/>
    </row>
    <row r="10" spans="1:78" ht="18.75" customHeight="1" x14ac:dyDescent="0.2">
      <c r="A10" s="2"/>
      <c r="B10" s="59" t="str">
        <f>データ!$N$6</f>
        <v>-</v>
      </c>
      <c r="C10" s="60"/>
      <c r="D10" s="60"/>
      <c r="E10" s="60"/>
      <c r="F10" s="60"/>
      <c r="G10" s="60"/>
      <c r="H10" s="60"/>
      <c r="I10" s="59">
        <f>データ!$O$6</f>
        <v>94.51</v>
      </c>
      <c r="J10" s="60"/>
      <c r="K10" s="60"/>
      <c r="L10" s="60"/>
      <c r="M10" s="60"/>
      <c r="N10" s="60"/>
      <c r="O10" s="61"/>
      <c r="P10" s="62">
        <f>データ!$P$6</f>
        <v>97.3</v>
      </c>
      <c r="Q10" s="62"/>
      <c r="R10" s="62"/>
      <c r="S10" s="62"/>
      <c r="T10" s="62"/>
      <c r="U10" s="62"/>
      <c r="V10" s="62"/>
      <c r="W10" s="63">
        <f>データ!$Q$6</f>
        <v>2530</v>
      </c>
      <c r="X10" s="63"/>
      <c r="Y10" s="63"/>
      <c r="Z10" s="63"/>
      <c r="AA10" s="63"/>
      <c r="AB10" s="63"/>
      <c r="AC10" s="63"/>
      <c r="AD10" s="2"/>
      <c r="AE10" s="2"/>
      <c r="AF10" s="2"/>
      <c r="AG10" s="2"/>
      <c r="AH10" s="2"/>
      <c r="AI10" s="2"/>
      <c r="AJ10" s="2"/>
      <c r="AK10" s="2"/>
      <c r="AL10" s="63">
        <f>データ!$U$6</f>
        <v>149391</v>
      </c>
      <c r="AM10" s="63"/>
      <c r="AN10" s="63"/>
      <c r="AO10" s="63"/>
      <c r="AP10" s="63"/>
      <c r="AQ10" s="63"/>
      <c r="AR10" s="63"/>
      <c r="AS10" s="63"/>
      <c r="AT10" s="59">
        <f>データ!$V$6</f>
        <v>94.11</v>
      </c>
      <c r="AU10" s="60"/>
      <c r="AV10" s="60"/>
      <c r="AW10" s="60"/>
      <c r="AX10" s="60"/>
      <c r="AY10" s="60"/>
      <c r="AZ10" s="60"/>
      <c r="BA10" s="60"/>
      <c r="BB10" s="62">
        <f>データ!$W$6</f>
        <v>1587.41</v>
      </c>
      <c r="BC10" s="62"/>
      <c r="BD10" s="62"/>
      <c r="BE10" s="62"/>
      <c r="BF10" s="62"/>
      <c r="BG10" s="62"/>
      <c r="BH10" s="62"/>
      <c r="BI10" s="62"/>
      <c r="BJ10" s="2"/>
      <c r="BK10" s="2"/>
      <c r="BL10" s="64" t="s">
        <v>35</v>
      </c>
      <c r="BM10" s="65"/>
      <c r="BN10" s="66" t="s">
        <v>4</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36</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38</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4" t="s">
        <v>39</v>
      </c>
      <c r="BM14" s="35"/>
      <c r="BN14" s="35"/>
      <c r="BO14" s="35"/>
      <c r="BP14" s="35"/>
      <c r="BQ14" s="35"/>
      <c r="BR14" s="35"/>
      <c r="BS14" s="35"/>
      <c r="BT14" s="35"/>
      <c r="BU14" s="35"/>
      <c r="BV14" s="35"/>
      <c r="BW14" s="35"/>
      <c r="BX14" s="35"/>
      <c r="BY14" s="35"/>
      <c r="BZ14" s="36"/>
    </row>
    <row r="15" spans="1:78" ht="13.5" customHeight="1" x14ac:dyDescent="0.2">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90" t="s">
        <v>110</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109</v>
      </c>
      <c r="BM47" s="41"/>
      <c r="BN47" s="41"/>
      <c r="BO47" s="41"/>
      <c r="BP47" s="41"/>
      <c r="BQ47" s="41"/>
      <c r="BR47" s="41"/>
      <c r="BS47" s="41"/>
      <c r="BT47" s="41"/>
      <c r="BU47" s="41"/>
      <c r="BV47" s="41"/>
      <c r="BW47" s="41"/>
      <c r="BX47" s="41"/>
      <c r="BY47" s="41"/>
      <c r="BZ47" s="4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2">
      <c r="A60" s="2"/>
      <c r="B60" s="31" t="s">
        <v>10</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9</v>
      </c>
      <c r="BM64" s="35"/>
      <c r="BN64" s="35"/>
      <c r="BO64" s="35"/>
      <c r="BP64" s="35"/>
      <c r="BQ64" s="35"/>
      <c r="BR64" s="35"/>
      <c r="BS64" s="35"/>
      <c r="BT64" s="35"/>
      <c r="BU64" s="35"/>
      <c r="BV64" s="35"/>
      <c r="BW64" s="35"/>
      <c r="BX64" s="35"/>
      <c r="BY64" s="35"/>
      <c r="BZ64" s="3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0" t="s">
        <v>111</v>
      </c>
      <c r="BM66" s="41"/>
      <c r="BN66" s="41"/>
      <c r="BO66" s="41"/>
      <c r="BP66" s="41"/>
      <c r="BQ66" s="41"/>
      <c r="BR66" s="41"/>
      <c r="BS66" s="41"/>
      <c r="BT66" s="41"/>
      <c r="BU66" s="41"/>
      <c r="BV66" s="41"/>
      <c r="BW66" s="41"/>
      <c r="BX66" s="41"/>
      <c r="BY66" s="41"/>
      <c r="BZ66" s="4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0"/>
      <c r="BM67" s="41"/>
      <c r="BN67" s="41"/>
      <c r="BO67" s="41"/>
      <c r="BP67" s="41"/>
      <c r="BQ67" s="41"/>
      <c r="BR67" s="41"/>
      <c r="BS67" s="41"/>
      <c r="BT67" s="41"/>
      <c r="BU67" s="41"/>
      <c r="BV67" s="41"/>
      <c r="BW67" s="41"/>
      <c r="BX67" s="41"/>
      <c r="BY67" s="41"/>
      <c r="BZ67" s="4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0"/>
      <c r="BM68" s="41"/>
      <c r="BN68" s="41"/>
      <c r="BO68" s="41"/>
      <c r="BP68" s="41"/>
      <c r="BQ68" s="41"/>
      <c r="BR68" s="41"/>
      <c r="BS68" s="41"/>
      <c r="BT68" s="41"/>
      <c r="BU68" s="41"/>
      <c r="BV68" s="41"/>
      <c r="BW68" s="41"/>
      <c r="BX68" s="41"/>
      <c r="BY68" s="41"/>
      <c r="BZ68" s="4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0"/>
      <c r="BM69" s="41"/>
      <c r="BN69" s="41"/>
      <c r="BO69" s="41"/>
      <c r="BP69" s="41"/>
      <c r="BQ69" s="41"/>
      <c r="BR69" s="41"/>
      <c r="BS69" s="41"/>
      <c r="BT69" s="41"/>
      <c r="BU69" s="41"/>
      <c r="BV69" s="41"/>
      <c r="BW69" s="41"/>
      <c r="BX69" s="41"/>
      <c r="BY69" s="41"/>
      <c r="BZ69" s="4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0"/>
      <c r="BM70" s="41"/>
      <c r="BN70" s="41"/>
      <c r="BO70" s="41"/>
      <c r="BP70" s="41"/>
      <c r="BQ70" s="41"/>
      <c r="BR70" s="41"/>
      <c r="BS70" s="41"/>
      <c r="BT70" s="41"/>
      <c r="BU70" s="41"/>
      <c r="BV70" s="41"/>
      <c r="BW70" s="41"/>
      <c r="BX70" s="41"/>
      <c r="BY70" s="41"/>
      <c r="BZ70" s="4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0"/>
      <c r="BM71" s="41"/>
      <c r="BN71" s="41"/>
      <c r="BO71" s="41"/>
      <c r="BP71" s="41"/>
      <c r="BQ71" s="41"/>
      <c r="BR71" s="41"/>
      <c r="BS71" s="41"/>
      <c r="BT71" s="41"/>
      <c r="BU71" s="41"/>
      <c r="BV71" s="41"/>
      <c r="BW71" s="41"/>
      <c r="BX71" s="41"/>
      <c r="BY71" s="41"/>
      <c r="BZ71" s="4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0"/>
      <c r="BM72" s="41"/>
      <c r="BN72" s="41"/>
      <c r="BO72" s="41"/>
      <c r="BP72" s="41"/>
      <c r="BQ72" s="41"/>
      <c r="BR72" s="41"/>
      <c r="BS72" s="41"/>
      <c r="BT72" s="41"/>
      <c r="BU72" s="41"/>
      <c r="BV72" s="41"/>
      <c r="BW72" s="41"/>
      <c r="BX72" s="41"/>
      <c r="BY72" s="41"/>
      <c r="BZ72" s="4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0"/>
      <c r="BM73" s="41"/>
      <c r="BN73" s="41"/>
      <c r="BO73" s="41"/>
      <c r="BP73" s="41"/>
      <c r="BQ73" s="41"/>
      <c r="BR73" s="41"/>
      <c r="BS73" s="41"/>
      <c r="BT73" s="41"/>
      <c r="BU73" s="41"/>
      <c r="BV73" s="41"/>
      <c r="BW73" s="41"/>
      <c r="BX73" s="41"/>
      <c r="BY73" s="41"/>
      <c r="BZ73" s="4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0"/>
      <c r="BM74" s="41"/>
      <c r="BN74" s="41"/>
      <c r="BO74" s="41"/>
      <c r="BP74" s="41"/>
      <c r="BQ74" s="41"/>
      <c r="BR74" s="41"/>
      <c r="BS74" s="41"/>
      <c r="BT74" s="41"/>
      <c r="BU74" s="41"/>
      <c r="BV74" s="41"/>
      <c r="BW74" s="41"/>
      <c r="BX74" s="41"/>
      <c r="BY74" s="41"/>
      <c r="BZ74" s="4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0"/>
      <c r="BM75" s="41"/>
      <c r="BN75" s="41"/>
      <c r="BO75" s="41"/>
      <c r="BP75" s="41"/>
      <c r="BQ75" s="41"/>
      <c r="BR75" s="41"/>
      <c r="BS75" s="41"/>
      <c r="BT75" s="41"/>
      <c r="BU75" s="41"/>
      <c r="BV75" s="41"/>
      <c r="BW75" s="41"/>
      <c r="BX75" s="41"/>
      <c r="BY75" s="41"/>
      <c r="BZ75" s="4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0"/>
      <c r="BM76" s="41"/>
      <c r="BN76" s="41"/>
      <c r="BO76" s="41"/>
      <c r="BP76" s="41"/>
      <c r="BQ76" s="41"/>
      <c r="BR76" s="41"/>
      <c r="BS76" s="41"/>
      <c r="BT76" s="41"/>
      <c r="BU76" s="41"/>
      <c r="BV76" s="41"/>
      <c r="BW76" s="41"/>
      <c r="BX76" s="41"/>
      <c r="BY76" s="41"/>
      <c r="BZ76" s="4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0"/>
      <c r="BM77" s="41"/>
      <c r="BN77" s="41"/>
      <c r="BO77" s="41"/>
      <c r="BP77" s="41"/>
      <c r="BQ77" s="41"/>
      <c r="BR77" s="41"/>
      <c r="BS77" s="41"/>
      <c r="BT77" s="41"/>
      <c r="BU77" s="41"/>
      <c r="BV77" s="41"/>
      <c r="BW77" s="41"/>
      <c r="BX77" s="41"/>
      <c r="BY77" s="41"/>
      <c r="BZ77" s="4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0"/>
      <c r="BM78" s="41"/>
      <c r="BN78" s="41"/>
      <c r="BO78" s="41"/>
      <c r="BP78" s="41"/>
      <c r="BQ78" s="41"/>
      <c r="BR78" s="41"/>
      <c r="BS78" s="41"/>
      <c r="BT78" s="41"/>
      <c r="BU78" s="41"/>
      <c r="BV78" s="41"/>
      <c r="BW78" s="41"/>
      <c r="BX78" s="41"/>
      <c r="BY78" s="41"/>
      <c r="BZ78" s="42"/>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0"/>
      <c r="BM79" s="41"/>
      <c r="BN79" s="41"/>
      <c r="BO79" s="41"/>
      <c r="BP79" s="41"/>
      <c r="BQ79" s="41"/>
      <c r="BR79" s="41"/>
      <c r="BS79" s="41"/>
      <c r="BT79" s="41"/>
      <c r="BU79" s="41"/>
      <c r="BV79" s="41"/>
      <c r="BW79" s="41"/>
      <c r="BX79" s="41"/>
      <c r="BY79" s="41"/>
      <c r="BZ79" s="42"/>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0"/>
      <c r="BM80" s="41"/>
      <c r="BN80" s="41"/>
      <c r="BO80" s="41"/>
      <c r="BP80" s="41"/>
      <c r="BQ80" s="41"/>
      <c r="BR80" s="41"/>
      <c r="BS80" s="41"/>
      <c r="BT80" s="41"/>
      <c r="BU80" s="41"/>
      <c r="BV80" s="41"/>
      <c r="BW80" s="41"/>
      <c r="BX80" s="41"/>
      <c r="BY80" s="41"/>
      <c r="BZ80" s="4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0"/>
      <c r="BM81" s="41"/>
      <c r="BN81" s="41"/>
      <c r="BO81" s="41"/>
      <c r="BP81" s="41"/>
      <c r="BQ81" s="41"/>
      <c r="BR81" s="41"/>
      <c r="BS81" s="41"/>
      <c r="BT81" s="41"/>
      <c r="BU81" s="41"/>
      <c r="BV81" s="41"/>
      <c r="BW81" s="41"/>
      <c r="BX81" s="41"/>
      <c r="BY81" s="41"/>
      <c r="BZ81" s="4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3"/>
      <c r="BM82" s="44"/>
      <c r="BN82" s="44"/>
      <c r="BO82" s="44"/>
      <c r="BP82" s="44"/>
      <c r="BQ82" s="44"/>
      <c r="BR82" s="44"/>
      <c r="BS82" s="44"/>
      <c r="BT82" s="44"/>
      <c r="BU82" s="44"/>
      <c r="BV82" s="44"/>
      <c r="BW82" s="44"/>
      <c r="BX82" s="44"/>
      <c r="BY82" s="44"/>
      <c r="BZ82" s="45"/>
    </row>
    <row r="83" spans="1:78" x14ac:dyDescent="0.2">
      <c r="C83" s="10"/>
    </row>
    <row r="84" spans="1:78" hidden="1" x14ac:dyDescent="0.2">
      <c r="B84" s="6" t="s">
        <v>42</v>
      </c>
      <c r="C84" s="6"/>
      <c r="D84" s="6"/>
      <c r="E84" s="6" t="s">
        <v>44</v>
      </c>
      <c r="F84" s="6" t="s">
        <v>46</v>
      </c>
      <c r="G84" s="6" t="s">
        <v>47</v>
      </c>
      <c r="H84" s="6" t="s">
        <v>40</v>
      </c>
      <c r="I84" s="6" t="s">
        <v>8</v>
      </c>
      <c r="J84" s="6" t="s">
        <v>28</v>
      </c>
      <c r="K84" s="6" t="s">
        <v>48</v>
      </c>
      <c r="L84" s="6" t="s">
        <v>50</v>
      </c>
      <c r="M84" s="6" t="s">
        <v>32</v>
      </c>
      <c r="N84" s="6" t="s">
        <v>52</v>
      </c>
      <c r="O84" s="6" t="s">
        <v>54</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dNoL15TGwFO3Lzv5FNHMcvaCuTWufu0MV5kafEg2CCyHE64KbPVlpjQtIss5ipY3HNliI0UtO0wTvsz/zRB5Sg==" saltValue="lo7js8xYNcdArcWApqKj7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49</v>
      </c>
      <c r="C3" s="17" t="s">
        <v>57</v>
      </c>
      <c r="D3" s="17" t="s">
        <v>58</v>
      </c>
      <c r="E3" s="17" t="s">
        <v>3</v>
      </c>
      <c r="F3" s="17" t="s">
        <v>2</v>
      </c>
      <c r="G3" s="17" t="s">
        <v>24</v>
      </c>
      <c r="H3" s="82" t="s">
        <v>29</v>
      </c>
      <c r="I3" s="83"/>
      <c r="J3" s="83"/>
      <c r="K3" s="83"/>
      <c r="L3" s="83"/>
      <c r="M3" s="83"/>
      <c r="N3" s="83"/>
      <c r="O3" s="83"/>
      <c r="P3" s="83"/>
      <c r="Q3" s="83"/>
      <c r="R3" s="83"/>
      <c r="S3" s="83"/>
      <c r="T3" s="83"/>
      <c r="U3" s="83"/>
      <c r="V3" s="83"/>
      <c r="W3" s="84"/>
      <c r="X3" s="88" t="s">
        <v>53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59</v>
      </c>
      <c r="B4" s="18"/>
      <c r="C4" s="18"/>
      <c r="D4" s="18"/>
      <c r="E4" s="18"/>
      <c r="F4" s="18"/>
      <c r="G4" s="18"/>
      <c r="H4" s="85"/>
      <c r="I4" s="86"/>
      <c r="J4" s="86"/>
      <c r="K4" s="86"/>
      <c r="L4" s="86"/>
      <c r="M4" s="86"/>
      <c r="N4" s="86"/>
      <c r="O4" s="86"/>
      <c r="P4" s="86"/>
      <c r="Q4" s="86"/>
      <c r="R4" s="86"/>
      <c r="S4" s="86"/>
      <c r="T4" s="86"/>
      <c r="U4" s="86"/>
      <c r="V4" s="86"/>
      <c r="W4" s="87"/>
      <c r="X4" s="89" t="s">
        <v>51</v>
      </c>
      <c r="Y4" s="89"/>
      <c r="Z4" s="89"/>
      <c r="AA4" s="89"/>
      <c r="AB4" s="89"/>
      <c r="AC4" s="89"/>
      <c r="AD4" s="89"/>
      <c r="AE4" s="89"/>
      <c r="AF4" s="89"/>
      <c r="AG4" s="89"/>
      <c r="AH4" s="89"/>
      <c r="AI4" s="89" t="s">
        <v>43</v>
      </c>
      <c r="AJ4" s="89"/>
      <c r="AK4" s="89"/>
      <c r="AL4" s="89"/>
      <c r="AM4" s="89"/>
      <c r="AN4" s="89"/>
      <c r="AO4" s="89"/>
      <c r="AP4" s="89"/>
      <c r="AQ4" s="89"/>
      <c r="AR4" s="89"/>
      <c r="AS4" s="89"/>
      <c r="AT4" s="89" t="s">
        <v>37</v>
      </c>
      <c r="AU4" s="89"/>
      <c r="AV4" s="89"/>
      <c r="AW4" s="89"/>
      <c r="AX4" s="89"/>
      <c r="AY4" s="89"/>
      <c r="AZ4" s="89"/>
      <c r="BA4" s="89"/>
      <c r="BB4" s="89"/>
      <c r="BC4" s="89"/>
      <c r="BD4" s="89"/>
      <c r="BE4" s="89" t="s">
        <v>61</v>
      </c>
      <c r="BF4" s="89"/>
      <c r="BG4" s="89"/>
      <c r="BH4" s="89"/>
      <c r="BI4" s="89"/>
      <c r="BJ4" s="89"/>
      <c r="BK4" s="89"/>
      <c r="BL4" s="89"/>
      <c r="BM4" s="89"/>
      <c r="BN4" s="89"/>
      <c r="BO4" s="89"/>
      <c r="BP4" s="89" t="s">
        <v>34</v>
      </c>
      <c r="BQ4" s="89"/>
      <c r="BR4" s="89"/>
      <c r="BS4" s="89"/>
      <c r="BT4" s="89"/>
      <c r="BU4" s="89"/>
      <c r="BV4" s="89"/>
      <c r="BW4" s="89"/>
      <c r="BX4" s="89"/>
      <c r="BY4" s="89"/>
      <c r="BZ4" s="89"/>
      <c r="CA4" s="89" t="s">
        <v>62</v>
      </c>
      <c r="CB4" s="89"/>
      <c r="CC4" s="89"/>
      <c r="CD4" s="89"/>
      <c r="CE4" s="89"/>
      <c r="CF4" s="89"/>
      <c r="CG4" s="89"/>
      <c r="CH4" s="89"/>
      <c r="CI4" s="89"/>
      <c r="CJ4" s="89"/>
      <c r="CK4" s="89"/>
      <c r="CL4" s="89" t="s">
        <v>64</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60</v>
      </c>
      <c r="DT4" s="89"/>
      <c r="DU4" s="89"/>
      <c r="DV4" s="89"/>
      <c r="DW4" s="89"/>
      <c r="DX4" s="89"/>
      <c r="DY4" s="89"/>
      <c r="DZ4" s="89"/>
      <c r="EA4" s="89"/>
      <c r="EB4" s="89"/>
      <c r="EC4" s="89"/>
      <c r="ED4" s="89" t="s">
        <v>67</v>
      </c>
      <c r="EE4" s="89"/>
      <c r="EF4" s="89"/>
      <c r="EG4" s="89"/>
      <c r="EH4" s="89"/>
      <c r="EI4" s="89"/>
      <c r="EJ4" s="89"/>
      <c r="EK4" s="89"/>
      <c r="EL4" s="89"/>
      <c r="EM4" s="89"/>
      <c r="EN4" s="89"/>
    </row>
    <row r="5" spans="1:144" x14ac:dyDescent="0.2">
      <c r="A5" s="15" t="s">
        <v>27</v>
      </c>
      <c r="B5" s="19"/>
      <c r="C5" s="19"/>
      <c r="D5" s="19"/>
      <c r="E5" s="19"/>
      <c r="F5" s="19"/>
      <c r="G5" s="19"/>
      <c r="H5" s="25" t="s">
        <v>56</v>
      </c>
      <c r="I5" s="25" t="s">
        <v>68</v>
      </c>
      <c r="J5" s="25" t="s">
        <v>69</v>
      </c>
      <c r="K5" s="25" t="s">
        <v>70</v>
      </c>
      <c r="L5" s="25" t="s">
        <v>71</v>
      </c>
      <c r="M5" s="25" t="s">
        <v>5</v>
      </c>
      <c r="N5" s="25" t="s">
        <v>72</v>
      </c>
      <c r="O5" s="25" t="s">
        <v>73</v>
      </c>
      <c r="P5" s="25" t="s">
        <v>74</v>
      </c>
      <c r="Q5" s="25" t="s">
        <v>75</v>
      </c>
      <c r="R5" s="25" t="s">
        <v>76</v>
      </c>
      <c r="S5" s="25" t="s">
        <v>77</v>
      </c>
      <c r="T5" s="25" t="s">
        <v>63</v>
      </c>
      <c r="U5" s="25" t="s">
        <v>78</v>
      </c>
      <c r="V5" s="25" t="s">
        <v>79</v>
      </c>
      <c r="W5" s="25" t="s">
        <v>80</v>
      </c>
      <c r="X5" s="25" t="s">
        <v>81</v>
      </c>
      <c r="Y5" s="25" t="s">
        <v>82</v>
      </c>
      <c r="Z5" s="25" t="s">
        <v>83</v>
      </c>
      <c r="AA5" s="25" t="s">
        <v>0</v>
      </c>
      <c r="AB5" s="25" t="s">
        <v>84</v>
      </c>
      <c r="AC5" s="25" t="s">
        <v>86</v>
      </c>
      <c r="AD5" s="25" t="s">
        <v>87</v>
      </c>
      <c r="AE5" s="25" t="s">
        <v>88</v>
      </c>
      <c r="AF5" s="25" t="s">
        <v>89</v>
      </c>
      <c r="AG5" s="25" t="s">
        <v>90</v>
      </c>
      <c r="AH5" s="25" t="s">
        <v>42</v>
      </c>
      <c r="AI5" s="25" t="s">
        <v>81</v>
      </c>
      <c r="AJ5" s="25" t="s">
        <v>82</v>
      </c>
      <c r="AK5" s="25" t="s">
        <v>83</v>
      </c>
      <c r="AL5" s="25" t="s">
        <v>0</v>
      </c>
      <c r="AM5" s="25" t="s">
        <v>84</v>
      </c>
      <c r="AN5" s="25" t="s">
        <v>86</v>
      </c>
      <c r="AO5" s="25" t="s">
        <v>87</v>
      </c>
      <c r="AP5" s="25" t="s">
        <v>88</v>
      </c>
      <c r="AQ5" s="25" t="s">
        <v>89</v>
      </c>
      <c r="AR5" s="25" t="s">
        <v>90</v>
      </c>
      <c r="AS5" s="25" t="s">
        <v>85</v>
      </c>
      <c r="AT5" s="25" t="s">
        <v>81</v>
      </c>
      <c r="AU5" s="25" t="s">
        <v>82</v>
      </c>
      <c r="AV5" s="25" t="s">
        <v>83</v>
      </c>
      <c r="AW5" s="25" t="s">
        <v>0</v>
      </c>
      <c r="AX5" s="25" t="s">
        <v>84</v>
      </c>
      <c r="AY5" s="25" t="s">
        <v>86</v>
      </c>
      <c r="AZ5" s="25" t="s">
        <v>87</v>
      </c>
      <c r="BA5" s="25" t="s">
        <v>88</v>
      </c>
      <c r="BB5" s="25" t="s">
        <v>89</v>
      </c>
      <c r="BC5" s="25" t="s">
        <v>90</v>
      </c>
      <c r="BD5" s="25" t="s">
        <v>85</v>
      </c>
      <c r="BE5" s="25" t="s">
        <v>81</v>
      </c>
      <c r="BF5" s="25" t="s">
        <v>82</v>
      </c>
      <c r="BG5" s="25" t="s">
        <v>83</v>
      </c>
      <c r="BH5" s="25" t="s">
        <v>0</v>
      </c>
      <c r="BI5" s="25" t="s">
        <v>84</v>
      </c>
      <c r="BJ5" s="25" t="s">
        <v>86</v>
      </c>
      <c r="BK5" s="25" t="s">
        <v>87</v>
      </c>
      <c r="BL5" s="25" t="s">
        <v>88</v>
      </c>
      <c r="BM5" s="25" t="s">
        <v>89</v>
      </c>
      <c r="BN5" s="25" t="s">
        <v>90</v>
      </c>
      <c r="BO5" s="25" t="s">
        <v>85</v>
      </c>
      <c r="BP5" s="25" t="s">
        <v>81</v>
      </c>
      <c r="BQ5" s="25" t="s">
        <v>82</v>
      </c>
      <c r="BR5" s="25" t="s">
        <v>83</v>
      </c>
      <c r="BS5" s="25" t="s">
        <v>0</v>
      </c>
      <c r="BT5" s="25" t="s">
        <v>84</v>
      </c>
      <c r="BU5" s="25" t="s">
        <v>86</v>
      </c>
      <c r="BV5" s="25" t="s">
        <v>87</v>
      </c>
      <c r="BW5" s="25" t="s">
        <v>88</v>
      </c>
      <c r="BX5" s="25" t="s">
        <v>89</v>
      </c>
      <c r="BY5" s="25" t="s">
        <v>90</v>
      </c>
      <c r="BZ5" s="25" t="s">
        <v>85</v>
      </c>
      <c r="CA5" s="25" t="s">
        <v>81</v>
      </c>
      <c r="CB5" s="25" t="s">
        <v>82</v>
      </c>
      <c r="CC5" s="25" t="s">
        <v>83</v>
      </c>
      <c r="CD5" s="25" t="s">
        <v>0</v>
      </c>
      <c r="CE5" s="25" t="s">
        <v>84</v>
      </c>
      <c r="CF5" s="25" t="s">
        <v>86</v>
      </c>
      <c r="CG5" s="25" t="s">
        <v>87</v>
      </c>
      <c r="CH5" s="25" t="s">
        <v>88</v>
      </c>
      <c r="CI5" s="25" t="s">
        <v>89</v>
      </c>
      <c r="CJ5" s="25" t="s">
        <v>90</v>
      </c>
      <c r="CK5" s="25" t="s">
        <v>85</v>
      </c>
      <c r="CL5" s="25" t="s">
        <v>81</v>
      </c>
      <c r="CM5" s="25" t="s">
        <v>82</v>
      </c>
      <c r="CN5" s="25" t="s">
        <v>83</v>
      </c>
      <c r="CO5" s="25" t="s">
        <v>0</v>
      </c>
      <c r="CP5" s="25" t="s">
        <v>84</v>
      </c>
      <c r="CQ5" s="25" t="s">
        <v>86</v>
      </c>
      <c r="CR5" s="25" t="s">
        <v>87</v>
      </c>
      <c r="CS5" s="25" t="s">
        <v>88</v>
      </c>
      <c r="CT5" s="25" t="s">
        <v>89</v>
      </c>
      <c r="CU5" s="25" t="s">
        <v>90</v>
      </c>
      <c r="CV5" s="25" t="s">
        <v>85</v>
      </c>
      <c r="CW5" s="25" t="s">
        <v>81</v>
      </c>
      <c r="CX5" s="25" t="s">
        <v>82</v>
      </c>
      <c r="CY5" s="25" t="s">
        <v>83</v>
      </c>
      <c r="CZ5" s="25" t="s">
        <v>0</v>
      </c>
      <c r="DA5" s="25" t="s">
        <v>84</v>
      </c>
      <c r="DB5" s="25" t="s">
        <v>86</v>
      </c>
      <c r="DC5" s="25" t="s">
        <v>87</v>
      </c>
      <c r="DD5" s="25" t="s">
        <v>88</v>
      </c>
      <c r="DE5" s="25" t="s">
        <v>89</v>
      </c>
      <c r="DF5" s="25" t="s">
        <v>90</v>
      </c>
      <c r="DG5" s="25" t="s">
        <v>85</v>
      </c>
      <c r="DH5" s="25" t="s">
        <v>81</v>
      </c>
      <c r="DI5" s="25" t="s">
        <v>82</v>
      </c>
      <c r="DJ5" s="25" t="s">
        <v>83</v>
      </c>
      <c r="DK5" s="25" t="s">
        <v>0</v>
      </c>
      <c r="DL5" s="25" t="s">
        <v>84</v>
      </c>
      <c r="DM5" s="25" t="s">
        <v>86</v>
      </c>
      <c r="DN5" s="25" t="s">
        <v>87</v>
      </c>
      <c r="DO5" s="25" t="s">
        <v>88</v>
      </c>
      <c r="DP5" s="25" t="s">
        <v>89</v>
      </c>
      <c r="DQ5" s="25" t="s">
        <v>90</v>
      </c>
      <c r="DR5" s="25" t="s">
        <v>85</v>
      </c>
      <c r="DS5" s="25" t="s">
        <v>81</v>
      </c>
      <c r="DT5" s="25" t="s">
        <v>82</v>
      </c>
      <c r="DU5" s="25" t="s">
        <v>83</v>
      </c>
      <c r="DV5" s="25" t="s">
        <v>0</v>
      </c>
      <c r="DW5" s="25" t="s">
        <v>84</v>
      </c>
      <c r="DX5" s="25" t="s">
        <v>86</v>
      </c>
      <c r="DY5" s="25" t="s">
        <v>87</v>
      </c>
      <c r="DZ5" s="25" t="s">
        <v>88</v>
      </c>
      <c r="EA5" s="25" t="s">
        <v>89</v>
      </c>
      <c r="EB5" s="25" t="s">
        <v>90</v>
      </c>
      <c r="EC5" s="25" t="s">
        <v>85</v>
      </c>
      <c r="ED5" s="25" t="s">
        <v>81</v>
      </c>
      <c r="EE5" s="25" t="s">
        <v>82</v>
      </c>
      <c r="EF5" s="25" t="s">
        <v>83</v>
      </c>
      <c r="EG5" s="25" t="s">
        <v>0</v>
      </c>
      <c r="EH5" s="25" t="s">
        <v>84</v>
      </c>
      <c r="EI5" s="25" t="s">
        <v>86</v>
      </c>
      <c r="EJ5" s="25" t="s">
        <v>87</v>
      </c>
      <c r="EK5" s="25" t="s">
        <v>88</v>
      </c>
      <c r="EL5" s="25" t="s">
        <v>89</v>
      </c>
      <c r="EM5" s="25" t="s">
        <v>90</v>
      </c>
      <c r="EN5" s="25" t="s">
        <v>85</v>
      </c>
    </row>
    <row r="6" spans="1:144" s="14" customFormat="1" x14ac:dyDescent="0.2">
      <c r="A6" s="15" t="s">
        <v>91</v>
      </c>
      <c r="B6" s="20">
        <f t="shared" ref="B6:W6" si="1">B7</f>
        <v>2021</v>
      </c>
      <c r="C6" s="20">
        <f t="shared" si="1"/>
        <v>122084</v>
      </c>
      <c r="D6" s="20">
        <f t="shared" si="1"/>
        <v>46</v>
      </c>
      <c r="E6" s="20">
        <f t="shared" si="1"/>
        <v>1</v>
      </c>
      <c r="F6" s="20">
        <f t="shared" si="1"/>
        <v>0</v>
      </c>
      <c r="G6" s="20">
        <f t="shared" si="1"/>
        <v>1</v>
      </c>
      <c r="H6" s="20" t="str">
        <f t="shared" si="1"/>
        <v>千葉県　野田市</v>
      </c>
      <c r="I6" s="20" t="str">
        <f t="shared" si="1"/>
        <v>法適用</v>
      </c>
      <c r="J6" s="20" t="str">
        <f t="shared" si="1"/>
        <v>水道事業</v>
      </c>
      <c r="K6" s="20" t="str">
        <f t="shared" si="1"/>
        <v>末端給水事業</v>
      </c>
      <c r="L6" s="20" t="str">
        <f t="shared" si="1"/>
        <v>A3</v>
      </c>
      <c r="M6" s="20" t="str">
        <f t="shared" si="1"/>
        <v>自治体職員</v>
      </c>
      <c r="N6" s="26" t="str">
        <f t="shared" si="1"/>
        <v>-</v>
      </c>
      <c r="O6" s="26">
        <f t="shared" si="1"/>
        <v>94.51</v>
      </c>
      <c r="P6" s="26">
        <f t="shared" si="1"/>
        <v>97.3</v>
      </c>
      <c r="Q6" s="26">
        <f t="shared" si="1"/>
        <v>2530</v>
      </c>
      <c r="R6" s="26">
        <f t="shared" si="1"/>
        <v>153807</v>
      </c>
      <c r="S6" s="26">
        <f t="shared" si="1"/>
        <v>103.55</v>
      </c>
      <c r="T6" s="26">
        <f t="shared" si="1"/>
        <v>1485.34</v>
      </c>
      <c r="U6" s="26">
        <f t="shared" si="1"/>
        <v>149391</v>
      </c>
      <c r="V6" s="26">
        <f t="shared" si="1"/>
        <v>94.11</v>
      </c>
      <c r="W6" s="26">
        <f t="shared" si="1"/>
        <v>1587.41</v>
      </c>
      <c r="X6" s="28">
        <f t="shared" ref="X6:AG6" si="2">IF(X7="",NA(),X7)</f>
        <v>119.13</v>
      </c>
      <c r="Y6" s="28">
        <f t="shared" si="2"/>
        <v>119.06</v>
      </c>
      <c r="Z6" s="28">
        <f t="shared" si="2"/>
        <v>116.9</v>
      </c>
      <c r="AA6" s="28">
        <f t="shared" si="2"/>
        <v>118.47</v>
      </c>
      <c r="AB6" s="28">
        <f t="shared" si="2"/>
        <v>120.67</v>
      </c>
      <c r="AC6" s="28">
        <f t="shared" si="2"/>
        <v>113.95</v>
      </c>
      <c r="AD6" s="28">
        <f t="shared" si="2"/>
        <v>112.62</v>
      </c>
      <c r="AE6" s="28">
        <f t="shared" si="2"/>
        <v>112.82</v>
      </c>
      <c r="AF6" s="28">
        <f t="shared" si="2"/>
        <v>111.21</v>
      </c>
      <c r="AG6" s="28">
        <f t="shared" si="2"/>
        <v>111.89</v>
      </c>
      <c r="AH6" s="26" t="str">
        <f>IF(AH7="","",IF(AH7="-","【-】","【"&amp;SUBSTITUTE(TEXT(AH7,"#,##0.00"),"-","△")&amp;"】"))</f>
        <v>【111.39】</v>
      </c>
      <c r="AI6" s="26">
        <f t="shared" ref="AI6:AR6" si="3">IF(AI7="",NA(),AI7)</f>
        <v>0</v>
      </c>
      <c r="AJ6" s="26">
        <f t="shared" si="3"/>
        <v>0</v>
      </c>
      <c r="AK6" s="26">
        <f t="shared" si="3"/>
        <v>0</v>
      </c>
      <c r="AL6" s="26">
        <f t="shared" si="3"/>
        <v>0</v>
      </c>
      <c r="AM6" s="26">
        <f t="shared" si="3"/>
        <v>0</v>
      </c>
      <c r="AN6" s="26">
        <f t="shared" si="3"/>
        <v>0</v>
      </c>
      <c r="AO6" s="28">
        <f t="shared" si="3"/>
        <v>0.75</v>
      </c>
      <c r="AP6" s="26">
        <f t="shared" si="3"/>
        <v>0</v>
      </c>
      <c r="AQ6" s="26">
        <f t="shared" si="3"/>
        <v>0</v>
      </c>
      <c r="AR6" s="28">
        <f t="shared" si="3"/>
        <v>0.45</v>
      </c>
      <c r="AS6" s="26" t="str">
        <f>IF(AS7="","",IF(AS7="-","【-】","【"&amp;SUBSTITUTE(TEXT(AS7,"#,##0.00"),"-","△")&amp;"】"))</f>
        <v>【1.30】</v>
      </c>
      <c r="AT6" s="28">
        <f t="shared" ref="AT6:BC6" si="4">IF(AT7="",NA(),AT7)</f>
        <v>862.77</v>
      </c>
      <c r="AU6" s="28">
        <f t="shared" si="4"/>
        <v>885.78</v>
      </c>
      <c r="AV6" s="28">
        <f t="shared" si="4"/>
        <v>820.75</v>
      </c>
      <c r="AW6" s="28">
        <f t="shared" si="4"/>
        <v>809.37</v>
      </c>
      <c r="AX6" s="28">
        <f t="shared" si="4"/>
        <v>769.94</v>
      </c>
      <c r="AY6" s="28">
        <f t="shared" si="4"/>
        <v>307.83</v>
      </c>
      <c r="AZ6" s="28">
        <f t="shared" si="4"/>
        <v>318.89</v>
      </c>
      <c r="BA6" s="28">
        <f t="shared" si="4"/>
        <v>358.91</v>
      </c>
      <c r="BB6" s="28">
        <f t="shared" si="4"/>
        <v>360.96</v>
      </c>
      <c r="BC6" s="28">
        <f t="shared" si="4"/>
        <v>351.29</v>
      </c>
      <c r="BD6" s="26" t="str">
        <f>IF(BD7="","",IF(BD7="-","【-】","【"&amp;SUBSTITUTE(TEXT(BD7,"#,##0.00"),"-","△")&amp;"】"))</f>
        <v>【261.51】</v>
      </c>
      <c r="BE6" s="28">
        <f t="shared" ref="BE6:BN6" si="5">IF(BE7="",NA(),BE7)</f>
        <v>81.09</v>
      </c>
      <c r="BF6" s="28">
        <f t="shared" si="5"/>
        <v>68.239999999999995</v>
      </c>
      <c r="BG6" s="28">
        <f t="shared" si="5"/>
        <v>56.95</v>
      </c>
      <c r="BH6" s="28">
        <f t="shared" si="5"/>
        <v>46.63</v>
      </c>
      <c r="BI6" s="28">
        <f t="shared" si="5"/>
        <v>34.32</v>
      </c>
      <c r="BJ6" s="28">
        <f t="shared" si="5"/>
        <v>295.44</v>
      </c>
      <c r="BK6" s="28">
        <f t="shared" si="5"/>
        <v>290.07</v>
      </c>
      <c r="BL6" s="28">
        <f t="shared" si="5"/>
        <v>247.27</v>
      </c>
      <c r="BM6" s="28">
        <f t="shared" si="5"/>
        <v>239.18</v>
      </c>
      <c r="BN6" s="28">
        <f t="shared" si="5"/>
        <v>236.29</v>
      </c>
      <c r="BO6" s="26" t="str">
        <f>IF(BO7="","",IF(BO7="-","【-】","【"&amp;SUBSTITUTE(TEXT(BO7,"#,##0.00"),"-","△")&amp;"】"))</f>
        <v>【265.16】</v>
      </c>
      <c r="BP6" s="28">
        <f t="shared" ref="BP6:BY6" si="6">IF(BP7="",NA(),BP7)</f>
        <v>107.88</v>
      </c>
      <c r="BQ6" s="28">
        <f t="shared" si="6"/>
        <v>107.72</v>
      </c>
      <c r="BR6" s="28">
        <f t="shared" si="6"/>
        <v>105.7</v>
      </c>
      <c r="BS6" s="28">
        <f t="shared" si="6"/>
        <v>101.62</v>
      </c>
      <c r="BT6" s="28">
        <f t="shared" si="6"/>
        <v>101.96</v>
      </c>
      <c r="BU6" s="28">
        <f t="shared" si="6"/>
        <v>106.02</v>
      </c>
      <c r="BV6" s="28">
        <f t="shared" si="6"/>
        <v>104.84</v>
      </c>
      <c r="BW6" s="28">
        <f t="shared" si="6"/>
        <v>105.34</v>
      </c>
      <c r="BX6" s="28">
        <f t="shared" si="6"/>
        <v>101.89</v>
      </c>
      <c r="BY6" s="28">
        <f t="shared" si="6"/>
        <v>104.33</v>
      </c>
      <c r="BZ6" s="26" t="str">
        <f>IF(BZ7="","",IF(BZ7="-","【-】","【"&amp;SUBSTITUTE(TEXT(BZ7,"#,##0.00"),"-","△")&amp;"】"))</f>
        <v>【102.35】</v>
      </c>
      <c r="CA6" s="28">
        <f t="shared" ref="CA6:CJ6" si="7">IF(CA7="",NA(),CA7)</f>
        <v>180.07</v>
      </c>
      <c r="CB6" s="28">
        <f t="shared" si="7"/>
        <v>180.19</v>
      </c>
      <c r="CC6" s="28">
        <f t="shared" si="7"/>
        <v>182.8</v>
      </c>
      <c r="CD6" s="28">
        <f t="shared" si="7"/>
        <v>174.09</v>
      </c>
      <c r="CE6" s="28">
        <f t="shared" si="7"/>
        <v>174.23</v>
      </c>
      <c r="CF6" s="28">
        <f t="shared" si="7"/>
        <v>158.6</v>
      </c>
      <c r="CG6" s="28">
        <f t="shared" si="7"/>
        <v>161.82</v>
      </c>
      <c r="CH6" s="28">
        <f t="shared" si="7"/>
        <v>159.6</v>
      </c>
      <c r="CI6" s="28">
        <f t="shared" si="7"/>
        <v>156.32</v>
      </c>
      <c r="CJ6" s="28">
        <f t="shared" si="7"/>
        <v>157.4</v>
      </c>
      <c r="CK6" s="26" t="str">
        <f>IF(CK7="","",IF(CK7="-","【-】","【"&amp;SUBSTITUTE(TEXT(CK7,"#,##0.00"),"-","△")&amp;"】"))</f>
        <v>【167.74】</v>
      </c>
      <c r="CL6" s="28">
        <f t="shared" ref="CL6:CU6" si="8">IF(CL7="",NA(),CL7)</f>
        <v>67.959999999999994</v>
      </c>
      <c r="CM6" s="28">
        <f t="shared" si="8"/>
        <v>67.63</v>
      </c>
      <c r="CN6" s="28">
        <f t="shared" si="8"/>
        <v>67.78</v>
      </c>
      <c r="CO6" s="28">
        <f t="shared" si="8"/>
        <v>69.8</v>
      </c>
      <c r="CP6" s="28">
        <f t="shared" si="8"/>
        <v>69.52</v>
      </c>
      <c r="CQ6" s="28">
        <f t="shared" si="8"/>
        <v>62.88</v>
      </c>
      <c r="CR6" s="28">
        <f t="shared" si="8"/>
        <v>62.32</v>
      </c>
      <c r="CS6" s="28">
        <f t="shared" si="8"/>
        <v>62.05</v>
      </c>
      <c r="CT6" s="28">
        <f t="shared" si="8"/>
        <v>63.23</v>
      </c>
      <c r="CU6" s="28">
        <f t="shared" si="8"/>
        <v>62.59</v>
      </c>
      <c r="CV6" s="26" t="str">
        <f>IF(CV7="","",IF(CV7="-","【-】","【"&amp;SUBSTITUTE(TEXT(CV7,"#,##0.00"),"-","△")&amp;"】"))</f>
        <v>【60.29】</v>
      </c>
      <c r="CW6" s="28">
        <f t="shared" ref="CW6:DF6" si="9">IF(CW7="",NA(),CW7)</f>
        <v>95.78</v>
      </c>
      <c r="CX6" s="28">
        <f t="shared" si="9"/>
        <v>96.23</v>
      </c>
      <c r="CY6" s="28">
        <f t="shared" si="9"/>
        <v>94.88</v>
      </c>
      <c r="CZ6" s="28">
        <f t="shared" si="9"/>
        <v>95.83</v>
      </c>
      <c r="DA6" s="28">
        <f t="shared" si="9"/>
        <v>96.02</v>
      </c>
      <c r="DB6" s="28">
        <f t="shared" si="9"/>
        <v>90.13</v>
      </c>
      <c r="DC6" s="28">
        <f t="shared" si="9"/>
        <v>90.19</v>
      </c>
      <c r="DD6" s="28">
        <f t="shared" si="9"/>
        <v>89.11</v>
      </c>
      <c r="DE6" s="28">
        <f t="shared" si="9"/>
        <v>89.35</v>
      </c>
      <c r="DF6" s="28">
        <f t="shared" si="9"/>
        <v>89.7</v>
      </c>
      <c r="DG6" s="26" t="str">
        <f>IF(DG7="","",IF(DG7="-","【-】","【"&amp;SUBSTITUTE(TEXT(DG7,"#,##0.00"),"-","△")&amp;"】"))</f>
        <v>【90.12】</v>
      </c>
      <c r="DH6" s="28">
        <f t="shared" ref="DH6:DQ6" si="10">IF(DH7="",NA(),DH7)</f>
        <v>53.21</v>
      </c>
      <c r="DI6" s="28">
        <f t="shared" si="10"/>
        <v>54.05</v>
      </c>
      <c r="DJ6" s="28">
        <f t="shared" si="10"/>
        <v>54.75</v>
      </c>
      <c r="DK6" s="28">
        <f t="shared" si="10"/>
        <v>55.08</v>
      </c>
      <c r="DL6" s="28">
        <f t="shared" si="10"/>
        <v>55.85</v>
      </c>
      <c r="DM6" s="28">
        <f t="shared" si="10"/>
        <v>48.01</v>
      </c>
      <c r="DN6" s="28">
        <f t="shared" si="10"/>
        <v>48.86</v>
      </c>
      <c r="DO6" s="28">
        <f t="shared" si="10"/>
        <v>48.69</v>
      </c>
      <c r="DP6" s="28">
        <f t="shared" si="10"/>
        <v>49.62</v>
      </c>
      <c r="DQ6" s="28">
        <f t="shared" si="10"/>
        <v>50.5</v>
      </c>
      <c r="DR6" s="26" t="str">
        <f>IF(DR7="","",IF(DR7="-","【-】","【"&amp;SUBSTITUTE(TEXT(DR7,"#,##0.00"),"-","△")&amp;"】"))</f>
        <v>【50.88】</v>
      </c>
      <c r="DS6" s="28">
        <f t="shared" ref="DS6:EB6" si="11">IF(DS7="",NA(),DS7)</f>
        <v>10.61</v>
      </c>
      <c r="DT6" s="28">
        <f t="shared" si="11"/>
        <v>12.63</v>
      </c>
      <c r="DU6" s="28">
        <f t="shared" si="11"/>
        <v>17.3</v>
      </c>
      <c r="DV6" s="28">
        <f t="shared" si="11"/>
        <v>21.4</v>
      </c>
      <c r="DW6" s="28">
        <f t="shared" si="11"/>
        <v>22.33</v>
      </c>
      <c r="DX6" s="28">
        <f t="shared" si="11"/>
        <v>16.600000000000001</v>
      </c>
      <c r="DY6" s="28">
        <f t="shared" si="11"/>
        <v>18.510000000000002</v>
      </c>
      <c r="DZ6" s="28">
        <f t="shared" si="11"/>
        <v>18.260000000000002</v>
      </c>
      <c r="EA6" s="28">
        <f t="shared" si="11"/>
        <v>19.510000000000002</v>
      </c>
      <c r="EB6" s="28">
        <f t="shared" si="11"/>
        <v>21.19</v>
      </c>
      <c r="EC6" s="26" t="str">
        <f>IF(EC7="","",IF(EC7="-","【-】","【"&amp;SUBSTITUTE(TEXT(EC7,"#,##0.00"),"-","△")&amp;"】"))</f>
        <v>【22.30】</v>
      </c>
      <c r="ED6" s="28">
        <f t="shared" ref="ED6:EM6" si="12">IF(ED7="",NA(),ED7)</f>
        <v>0.62</v>
      </c>
      <c r="EE6" s="28">
        <f t="shared" si="12"/>
        <v>0.49</v>
      </c>
      <c r="EF6" s="28">
        <f t="shared" si="12"/>
        <v>0.37</v>
      </c>
      <c r="EG6" s="28">
        <f t="shared" si="12"/>
        <v>0.3</v>
      </c>
      <c r="EH6" s="28">
        <f t="shared" si="12"/>
        <v>0.16</v>
      </c>
      <c r="EI6" s="28">
        <f t="shared" si="12"/>
        <v>0.65</v>
      </c>
      <c r="EJ6" s="28">
        <f t="shared" si="12"/>
        <v>0.7</v>
      </c>
      <c r="EK6" s="28">
        <f t="shared" si="12"/>
        <v>0.66</v>
      </c>
      <c r="EL6" s="28">
        <f t="shared" si="12"/>
        <v>0.67</v>
      </c>
      <c r="EM6" s="28">
        <f t="shared" si="12"/>
        <v>0.62</v>
      </c>
      <c r="EN6" s="26" t="str">
        <f>IF(EN7="","",IF(EN7="-","【-】","【"&amp;SUBSTITUTE(TEXT(EN7,"#,##0.00"),"-","△")&amp;"】"))</f>
        <v>【0.66】</v>
      </c>
    </row>
    <row r="7" spans="1:144" s="14" customFormat="1" x14ac:dyDescent="0.2">
      <c r="A7" s="15"/>
      <c r="B7" s="21">
        <v>2021</v>
      </c>
      <c r="C7" s="21">
        <v>122084</v>
      </c>
      <c r="D7" s="21">
        <v>46</v>
      </c>
      <c r="E7" s="21">
        <v>1</v>
      </c>
      <c r="F7" s="21">
        <v>0</v>
      </c>
      <c r="G7" s="21">
        <v>1</v>
      </c>
      <c r="H7" s="21" t="s">
        <v>92</v>
      </c>
      <c r="I7" s="21" t="s">
        <v>93</v>
      </c>
      <c r="J7" s="21" t="s">
        <v>94</v>
      </c>
      <c r="K7" s="21" t="s">
        <v>95</v>
      </c>
      <c r="L7" s="21" t="s">
        <v>96</v>
      </c>
      <c r="M7" s="21" t="s">
        <v>97</v>
      </c>
      <c r="N7" s="27" t="s">
        <v>98</v>
      </c>
      <c r="O7" s="27">
        <v>94.51</v>
      </c>
      <c r="P7" s="27">
        <v>97.3</v>
      </c>
      <c r="Q7" s="27">
        <v>2530</v>
      </c>
      <c r="R7" s="27">
        <v>153807</v>
      </c>
      <c r="S7" s="27">
        <v>103.55</v>
      </c>
      <c r="T7" s="27">
        <v>1485.34</v>
      </c>
      <c r="U7" s="27">
        <v>149391</v>
      </c>
      <c r="V7" s="27">
        <v>94.11</v>
      </c>
      <c r="W7" s="27">
        <v>1587.41</v>
      </c>
      <c r="X7" s="27">
        <v>119.13</v>
      </c>
      <c r="Y7" s="27">
        <v>119.06</v>
      </c>
      <c r="Z7" s="27">
        <v>116.9</v>
      </c>
      <c r="AA7" s="27">
        <v>118.47</v>
      </c>
      <c r="AB7" s="27">
        <v>120.67</v>
      </c>
      <c r="AC7" s="27">
        <v>113.95</v>
      </c>
      <c r="AD7" s="27">
        <v>112.62</v>
      </c>
      <c r="AE7" s="27">
        <v>112.82</v>
      </c>
      <c r="AF7" s="27">
        <v>111.21</v>
      </c>
      <c r="AG7" s="27">
        <v>111.89</v>
      </c>
      <c r="AH7" s="27">
        <v>111.39</v>
      </c>
      <c r="AI7" s="27">
        <v>0</v>
      </c>
      <c r="AJ7" s="27">
        <v>0</v>
      </c>
      <c r="AK7" s="27">
        <v>0</v>
      </c>
      <c r="AL7" s="27">
        <v>0</v>
      </c>
      <c r="AM7" s="27">
        <v>0</v>
      </c>
      <c r="AN7" s="27">
        <v>0</v>
      </c>
      <c r="AO7" s="27">
        <v>0.75</v>
      </c>
      <c r="AP7" s="27">
        <v>0</v>
      </c>
      <c r="AQ7" s="27">
        <v>0</v>
      </c>
      <c r="AR7" s="27">
        <v>0.45</v>
      </c>
      <c r="AS7" s="27">
        <v>1.3</v>
      </c>
      <c r="AT7" s="27">
        <v>862.77</v>
      </c>
      <c r="AU7" s="27">
        <v>885.78</v>
      </c>
      <c r="AV7" s="27">
        <v>820.75</v>
      </c>
      <c r="AW7" s="27">
        <v>809.37</v>
      </c>
      <c r="AX7" s="27">
        <v>769.94</v>
      </c>
      <c r="AY7" s="27">
        <v>307.83</v>
      </c>
      <c r="AZ7" s="27">
        <v>318.89</v>
      </c>
      <c r="BA7" s="27">
        <v>358.91</v>
      </c>
      <c r="BB7" s="27">
        <v>360.96</v>
      </c>
      <c r="BC7" s="27">
        <v>351.29</v>
      </c>
      <c r="BD7" s="27">
        <v>261.51</v>
      </c>
      <c r="BE7" s="27">
        <v>81.09</v>
      </c>
      <c r="BF7" s="27">
        <v>68.239999999999995</v>
      </c>
      <c r="BG7" s="27">
        <v>56.95</v>
      </c>
      <c r="BH7" s="27">
        <v>46.63</v>
      </c>
      <c r="BI7" s="27">
        <v>34.32</v>
      </c>
      <c r="BJ7" s="27">
        <v>295.44</v>
      </c>
      <c r="BK7" s="27">
        <v>290.07</v>
      </c>
      <c r="BL7" s="27">
        <v>247.27</v>
      </c>
      <c r="BM7" s="27">
        <v>239.18</v>
      </c>
      <c r="BN7" s="27">
        <v>236.29</v>
      </c>
      <c r="BO7" s="27">
        <v>265.16000000000003</v>
      </c>
      <c r="BP7" s="27">
        <v>107.88</v>
      </c>
      <c r="BQ7" s="27">
        <v>107.72</v>
      </c>
      <c r="BR7" s="27">
        <v>105.7</v>
      </c>
      <c r="BS7" s="27">
        <v>101.62</v>
      </c>
      <c r="BT7" s="27">
        <v>101.96</v>
      </c>
      <c r="BU7" s="27">
        <v>106.02</v>
      </c>
      <c r="BV7" s="27">
        <v>104.84</v>
      </c>
      <c r="BW7" s="27">
        <v>105.34</v>
      </c>
      <c r="BX7" s="27">
        <v>101.89</v>
      </c>
      <c r="BY7" s="27">
        <v>104.33</v>
      </c>
      <c r="BZ7" s="27">
        <v>102.35</v>
      </c>
      <c r="CA7" s="27">
        <v>180.07</v>
      </c>
      <c r="CB7" s="27">
        <v>180.19</v>
      </c>
      <c r="CC7" s="27">
        <v>182.8</v>
      </c>
      <c r="CD7" s="27">
        <v>174.09</v>
      </c>
      <c r="CE7" s="27">
        <v>174.23</v>
      </c>
      <c r="CF7" s="27">
        <v>158.6</v>
      </c>
      <c r="CG7" s="27">
        <v>161.82</v>
      </c>
      <c r="CH7" s="27">
        <v>159.6</v>
      </c>
      <c r="CI7" s="27">
        <v>156.32</v>
      </c>
      <c r="CJ7" s="27">
        <v>157.4</v>
      </c>
      <c r="CK7" s="27">
        <v>167.74</v>
      </c>
      <c r="CL7" s="27">
        <v>67.959999999999994</v>
      </c>
      <c r="CM7" s="27">
        <v>67.63</v>
      </c>
      <c r="CN7" s="27">
        <v>67.78</v>
      </c>
      <c r="CO7" s="27">
        <v>69.8</v>
      </c>
      <c r="CP7" s="27">
        <v>69.52</v>
      </c>
      <c r="CQ7" s="27">
        <v>62.88</v>
      </c>
      <c r="CR7" s="27">
        <v>62.32</v>
      </c>
      <c r="CS7" s="27">
        <v>62.05</v>
      </c>
      <c r="CT7" s="27">
        <v>63.23</v>
      </c>
      <c r="CU7" s="27">
        <v>62.59</v>
      </c>
      <c r="CV7" s="27">
        <v>60.29</v>
      </c>
      <c r="CW7" s="27">
        <v>95.78</v>
      </c>
      <c r="CX7" s="27">
        <v>96.23</v>
      </c>
      <c r="CY7" s="27">
        <v>94.88</v>
      </c>
      <c r="CZ7" s="27">
        <v>95.83</v>
      </c>
      <c r="DA7" s="27">
        <v>96.02</v>
      </c>
      <c r="DB7" s="27">
        <v>90.13</v>
      </c>
      <c r="DC7" s="27">
        <v>90.19</v>
      </c>
      <c r="DD7" s="27">
        <v>89.11</v>
      </c>
      <c r="DE7" s="27">
        <v>89.35</v>
      </c>
      <c r="DF7" s="27">
        <v>89.7</v>
      </c>
      <c r="DG7" s="27">
        <v>90.12</v>
      </c>
      <c r="DH7" s="27">
        <v>53.21</v>
      </c>
      <c r="DI7" s="27">
        <v>54.05</v>
      </c>
      <c r="DJ7" s="27">
        <v>54.75</v>
      </c>
      <c r="DK7" s="27">
        <v>55.08</v>
      </c>
      <c r="DL7" s="27">
        <v>55.85</v>
      </c>
      <c r="DM7" s="27">
        <v>48.01</v>
      </c>
      <c r="DN7" s="27">
        <v>48.86</v>
      </c>
      <c r="DO7" s="27">
        <v>48.69</v>
      </c>
      <c r="DP7" s="27">
        <v>49.62</v>
      </c>
      <c r="DQ7" s="27">
        <v>50.5</v>
      </c>
      <c r="DR7" s="27">
        <v>50.88</v>
      </c>
      <c r="DS7" s="27">
        <v>10.61</v>
      </c>
      <c r="DT7" s="27">
        <v>12.63</v>
      </c>
      <c r="DU7" s="27">
        <v>17.3</v>
      </c>
      <c r="DV7" s="27">
        <v>21.4</v>
      </c>
      <c r="DW7" s="27">
        <v>22.33</v>
      </c>
      <c r="DX7" s="27">
        <v>16.600000000000001</v>
      </c>
      <c r="DY7" s="27">
        <v>18.510000000000002</v>
      </c>
      <c r="DZ7" s="27">
        <v>18.260000000000002</v>
      </c>
      <c r="EA7" s="27">
        <v>19.510000000000002</v>
      </c>
      <c r="EB7" s="27">
        <v>21.19</v>
      </c>
      <c r="EC7" s="27">
        <v>22.3</v>
      </c>
      <c r="ED7" s="27">
        <v>0.62</v>
      </c>
      <c r="EE7" s="27">
        <v>0.49</v>
      </c>
      <c r="EF7" s="27">
        <v>0.37</v>
      </c>
      <c r="EG7" s="27">
        <v>0.3</v>
      </c>
      <c r="EH7" s="27">
        <v>0.16</v>
      </c>
      <c r="EI7" s="27">
        <v>0.65</v>
      </c>
      <c r="EJ7" s="27">
        <v>0.7</v>
      </c>
      <c r="EK7" s="27">
        <v>0.66</v>
      </c>
      <c r="EL7" s="27">
        <v>0.67</v>
      </c>
      <c r="EM7" s="27">
        <v>0.62</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49</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菊地 武人</cp:lastModifiedBy>
  <cp:lastPrinted>2023-02-01T01:32:58Z</cp:lastPrinted>
  <dcterms:created xsi:type="dcterms:W3CDTF">2022-12-01T00:56:11Z</dcterms:created>
  <dcterms:modified xsi:type="dcterms:W3CDTF">2023-02-24T00:35:18Z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2023-01-23T04:44:39Z</vt:filetime>
  </property>
</Properties>
</file>