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060病院\"/>
    </mc:Choice>
  </mc:AlternateContent>
  <workbookProtection workbookAlgorithmName="SHA-512" workbookHashValue="Hqu+vAitKmy8fWmPQjaR56grpzgRmsGmZLaVSrOlLwTrKkncIx51o9a1RhQft0w7C1yG0aWBmhHlAWyQ+hnf+g==" workbookSaltValue="r6y9rlfqXvq5vYZJGA/tsA==" workbookSpinCount="100000" lockStructure="1"/>
  <bookViews>
    <workbookView xWindow="0" yWindow="0" windowWidth="28800" windowHeight="1245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KC80" i="4" s="1"/>
  <c r="ET7" i="5"/>
  <c r="ES7" i="5"/>
  <c r="ER7" i="5"/>
  <c r="EQ7" i="5"/>
  <c r="EP7" i="5"/>
  <c r="EO7" i="5"/>
  <c r="EM7" i="5"/>
  <c r="EL7" i="5"/>
  <c r="GT80" i="4" s="1"/>
  <c r="EK7" i="5"/>
  <c r="EJ7" i="5"/>
  <c r="EI7" i="5"/>
  <c r="EH7" i="5"/>
  <c r="HM79" i="4" s="1"/>
  <c r="EG7" i="5"/>
  <c r="EF7" i="5"/>
  <c r="EE7" i="5"/>
  <c r="ED7" i="5"/>
  <c r="EO79" i="4" s="1"/>
  <c r="EB7" i="5"/>
  <c r="EA7" i="5"/>
  <c r="DZ7" i="5"/>
  <c r="DY7" i="5"/>
  <c r="AN80" i="4" s="1"/>
  <c r="DX7" i="5"/>
  <c r="DW7" i="5"/>
  <c r="DV7" i="5"/>
  <c r="DU7" i="5"/>
  <c r="BG79" i="4" s="1"/>
  <c r="DT7" i="5"/>
  <c r="DS7" i="5"/>
  <c r="DQ7" i="5"/>
  <c r="DP7" i="5"/>
  <c r="LY56" i="4" s="1"/>
  <c r="DO7" i="5"/>
  <c r="DN7" i="5"/>
  <c r="DM7" i="5"/>
  <c r="DL7" i="5"/>
  <c r="MN55" i="4" s="1"/>
  <c r="DK7" i="5"/>
  <c r="DJ7" i="5"/>
  <c r="DI7" i="5"/>
  <c r="DH7" i="5"/>
  <c r="KF55" i="4" s="1"/>
  <c r="DF7" i="5"/>
  <c r="DE7" i="5"/>
  <c r="DD7" i="5"/>
  <c r="DC7" i="5"/>
  <c r="HG56" i="4" s="1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AT55" i="4" s="1"/>
  <c r="CB7" i="5"/>
  <c r="CA7" i="5"/>
  <c r="BY7" i="5"/>
  <c r="BX7" i="5"/>
  <c r="LY34" i="4" s="1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HV33" i="4" s="1"/>
  <c r="BF7" i="5"/>
  <c r="BE7" i="5"/>
  <c r="BC7" i="5"/>
  <c r="BB7" i="5"/>
  <c r="EW34" i="4" s="1"/>
  <c r="BA7" i="5"/>
  <c r="AZ7" i="5"/>
  <c r="AY7" i="5"/>
  <c r="AX7" i="5"/>
  <c r="FL33" i="4" s="1"/>
  <c r="AW7" i="5"/>
  <c r="AV7" i="5"/>
  <c r="AU7" i="5"/>
  <c r="AT7" i="5"/>
  <c r="DD33" i="4" s="1"/>
  <c r="AR7" i="5"/>
  <c r="AQ7" i="5"/>
  <c r="AP7" i="5"/>
  <c r="AO7" i="5"/>
  <c r="AE34" i="4" s="1"/>
  <c r="AN7" i="5"/>
  <c r="AM7" i="5"/>
  <c r="AL7" i="5"/>
  <c r="AK7" i="5"/>
  <c r="AT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AA6" i="5"/>
  <c r="Z6" i="5"/>
  <c r="Y6" i="5"/>
  <c r="X6" i="5"/>
  <c r="EG12" i="4" s="1"/>
  <c r="W6" i="5"/>
  <c r="V6" i="5"/>
  <c r="U6" i="5"/>
  <c r="T6" i="5"/>
  <c r="FZ10" i="4" s="1"/>
  <c r="S6" i="5"/>
  <c r="R6" i="5"/>
  <c r="Q6" i="5"/>
  <c r="P6" i="5"/>
  <c r="B10" i="4" s="1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U80" i="4"/>
  <c r="MH79" i="4"/>
  <c r="LO79" i="4"/>
  <c r="KV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AE56" i="4"/>
  <c r="P56" i="4"/>
  <c r="LY55" i="4"/>
  <c r="LJ55" i="4"/>
  <c r="KU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E55" i="4"/>
  <c r="P55" i="4"/>
  <c r="MN34" i="4"/>
  <c r="LJ34" i="4"/>
  <c r="KU34" i="4"/>
  <c r="KF34" i="4"/>
  <c r="IZ34" i="4"/>
  <c r="IK34" i="4"/>
  <c r="HV34" i="4"/>
  <c r="HG34" i="4"/>
  <c r="GR34" i="4"/>
  <c r="FL34" i="4"/>
  <c r="EH34" i="4"/>
  <c r="DS34" i="4"/>
  <c r="DD34" i="4"/>
  <c r="BX34" i="4"/>
  <c r="BI34" i="4"/>
  <c r="AT34" i="4"/>
  <c r="P34" i="4"/>
  <c r="MN33" i="4"/>
  <c r="LY33" i="4"/>
  <c r="LJ33" i="4"/>
  <c r="KU33" i="4"/>
  <c r="KF33" i="4"/>
  <c r="IZ33" i="4"/>
  <c r="IK33" i="4"/>
  <c r="HG33" i="4"/>
  <c r="GR33" i="4"/>
  <c r="EW33" i="4"/>
  <c r="EH33" i="4"/>
  <c r="DS33" i="4"/>
  <c r="BX33" i="4"/>
  <c r="BI33" i="4"/>
  <c r="AE33" i="4"/>
  <c r="P33" i="4"/>
  <c r="LP12" i="4"/>
  <c r="JW12" i="4"/>
  <c r="FZ12" i="4"/>
  <c r="CN12" i="4"/>
  <c r="AU12" i="4"/>
  <c r="B12" i="4"/>
  <c r="LP10" i="4"/>
  <c r="JW10" i="4"/>
  <c r="ID10" i="4"/>
  <c r="EG10" i="4"/>
  <c r="CN10" i="4"/>
  <c r="AU10" i="4"/>
  <c r="LP8" i="4"/>
  <c r="JW8" i="4"/>
  <c r="ID8" i="4"/>
  <c r="FZ8" i="4"/>
  <c r="EG8" i="4"/>
  <c r="CN8" i="4"/>
  <c r="B8" i="4"/>
  <c r="B6" i="4"/>
  <c r="MH78" i="4" l="1"/>
  <c r="HM78" i="4"/>
  <c r="FL54" i="4"/>
  <c r="FL32" i="4"/>
  <c r="CS78" i="4"/>
  <c r="BX54" i="4"/>
  <c r="BX32" i="4"/>
  <c r="IZ54" i="4"/>
  <c r="MN54" i="4"/>
  <c r="MN32" i="4"/>
  <c r="IZ32" i="4"/>
  <c r="C11" i="5"/>
  <c r="D11" i="5"/>
  <c r="E11" i="5"/>
  <c r="B11" i="5"/>
  <c r="AN78" i="4" l="1"/>
  <c r="AE54" i="4"/>
  <c r="AE32" i="4"/>
  <c r="KU54" i="4"/>
  <c r="KU32" i="4"/>
  <c r="FH78" i="4"/>
  <c r="KC78" i="4"/>
  <c r="HG54" i="4"/>
  <c r="HG32" i="4"/>
  <c r="DS54" i="4"/>
  <c r="DS32" i="4"/>
  <c r="JJ78" i="4"/>
  <c r="GR54" i="4"/>
  <c r="EO78" i="4"/>
  <c r="DD54" i="4"/>
  <c r="DD32" i="4"/>
  <c r="U78" i="4"/>
  <c r="P54" i="4"/>
  <c r="P32" i="4"/>
  <c r="KF32" i="4"/>
  <c r="GR32" i="4"/>
  <c r="KF54" i="4"/>
  <c r="LO78" i="4"/>
  <c r="IK54" i="4"/>
  <c r="IK32" i="4"/>
  <c r="GT78" i="4"/>
  <c r="EW54" i="4"/>
  <c r="EW32" i="4"/>
  <c r="BI32" i="4"/>
  <c r="LY54" i="4"/>
  <c r="LY32" i="4"/>
  <c r="BZ78" i="4"/>
  <c r="BI54" i="4"/>
  <c r="BG78" i="4"/>
  <c r="AT32" i="4"/>
  <c r="LJ54" i="4"/>
  <c r="LJ32" i="4"/>
  <c r="KV78" i="4"/>
  <c r="HV54" i="4"/>
  <c r="HV32" i="4"/>
  <c r="AT54" i="4"/>
  <c r="GA78" i="4"/>
  <c r="EH54" i="4"/>
  <c r="EH32" i="4"/>
</calcChain>
</file>

<file path=xl/sharedStrings.xml><?xml version="1.0" encoding="utf-8"?>
<sst xmlns="http://schemas.openxmlformats.org/spreadsheetml/2006/main" count="327" uniqueCount="189">
  <si>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</si>
  <si>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</si>
  <si>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</si>
  <si>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</si>
  <si>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</si>
  <si>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</si>
  <si>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</si>
  <si>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</si>
  <si>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</si>
  <si>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</si>
  <si>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</si>
  <si>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</si>
  <si>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</si>
  <si>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</si>
  <si>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</si>
  <si>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</si>
  <si>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</si>
  <si>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</si>
  <si>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</si>
  <si>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</si>
  <si>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</si>
  <si>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</si>
  <si>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</si>
  <si>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</si>
  <si>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</si>
  <si>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</si>
  <si>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</si>
  <si>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</si>
  <si>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</si>
  <si>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</si>
  <si>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</si>
  <si>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</si>
  <si>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</si>
  <si>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</si>
  <si>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</si>
  <si>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</si>
  <si>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</si>
  <si>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</si>
  <si>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</si>
  <si>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</si>
  <si>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</si>
  <si>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</si>
  <si>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</si>
  <si>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</si>
  <si>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</si>
  <si>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</si>
  <si>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</si>
  <si>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</si>
  <si>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</si>
  <si>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</si>
  <si>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</si>
  <si>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</si>
  <si>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</si>
  <si>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</si>
  <si>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</si>
  <si>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</si>
  <si>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</si>
  <si>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</si>
  <si>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</si>
  <si>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</si>
  <si>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</si>
  <si>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</si>
  <si>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</si>
  <si>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</si>
  <si>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</si>
  <si>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</si>
  <si>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</si>
  <si>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</si>
  <si>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</si>
  <si>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</si>
  <si>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</si>
  <si>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</si>
  <si>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</si>
  <si>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</si>
  <si>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</si>
  <si>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</si>
  <si>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</si>
  <si>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</si>
  <si>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</si>
  <si>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</si>
  <si>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</si>
  <si>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</si>
  <si>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</si>
  <si>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</si>
  <si>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</si>
  <si>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</si>
  <si>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</si>
  <si>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</si>
  <si>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</si>
  <si>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</si>
  <si>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</si>
  <si>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</si>
  <si>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</si>
  <si>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</si>
  <si>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</si>
  <si>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</si>
  <si>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</si>
  <si>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</si>
  <si>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</si>
  <si>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</si>
  <si>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</si>
  <si>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</si>
  <si>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</si>
  <si>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</si>
  <si>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</si>
  <si>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</si>
  <si>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</si>
  <si>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</si>
  <si>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</si>
  <si>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</si>
  <si>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</si>
  <si>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</si>
  <si>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</si>
  <si>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</si>
  <si>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</si>
  <si>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</si>
  <si>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</si>
  <si>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</si>
  <si>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</si>
  <si>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</si>
  <si>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</si>
  <si>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</si>
  <si>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</si>
  <si>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</si>
  <si>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</si>
  <si>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</si>
  <si>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</si>
  <si>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</si>
  <si>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</si>
  <si>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</si>
  <si>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</si>
  <si>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</si>
  <si>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</si>
  <si>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</si>
  <si>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</si>
  <si>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</si>
  <si>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</si>
  <si>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</si>
  <si>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</si>
  <si>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</si>
  <si>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</si>
  <si>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</si>
  <si>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</si>
  <si>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</si>
  <si>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</si>
  <si>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</si>
  <si>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</si>
  <si>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</si>
  <si>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</si>
  <si>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</si>
  <si>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</si>
  <si>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</si>
  <si>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</si>
  <si>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</si>
  <si>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</si>
  <si>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</si>
  <si>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</si>
  <si>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</si>
  <si>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</si>
  <si>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</si>
  <si>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</si>
  <si>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</si>
  <si>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</si>
  <si>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</si>
  <si>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</si>
  <si>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</si>
  <si>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</si>
  <si>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</si>
  <si>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君津中央病院企業団</t>
  </si>
  <si>
    <t>君津中央病院大佐和分院</t>
  </si>
  <si>
    <t>条例全部</t>
  </si>
  <si>
    <t>病院事業</t>
  </si>
  <si>
    <t>一般病院</t>
  </si>
  <si>
    <t>50床未満</t>
  </si>
  <si>
    <t>自治体職員</t>
  </si>
  <si>
    <t>直営</t>
  </si>
  <si>
    <t>ド 訓</t>
  </si>
  <si>
    <t>救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</si>
  <si>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</si>
  <si>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</si>
  <si>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</si>
  <si>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</si>
  <si>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</si>
  <si>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</si>
  <si>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</si>
  <si>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君津保健医療圏における基幹・中核病院である本院と連携しながら、地域住民に密着した質の高い医療サービスを提供し、地域に必要とされる医療機関としての役割を果たす。</t>
    <rPh sb="1" eb="3">
      <t>キミツ</t>
    </rPh>
    <rPh sb="3" eb="5">
      <t>ホケン</t>
    </rPh>
    <rPh sb="5" eb="7">
      <t>イリョウ</t>
    </rPh>
    <rPh sb="7" eb="8">
      <t>ケン</t>
    </rPh>
    <rPh sb="12" eb="14">
      <t>キカン</t>
    </rPh>
    <rPh sb="15" eb="17">
      <t>チュウカク</t>
    </rPh>
    <rPh sb="17" eb="19">
      <t>ビョウイン</t>
    </rPh>
    <rPh sb="22" eb="23">
      <t>ホン</t>
    </rPh>
    <rPh sb="23" eb="24">
      <t>イン</t>
    </rPh>
    <rPh sb="25" eb="27">
      <t>レンケイ</t>
    </rPh>
    <rPh sb="32" eb="34">
      <t>チイキ</t>
    </rPh>
    <rPh sb="34" eb="36">
      <t>ジュウミン</t>
    </rPh>
    <rPh sb="37" eb="39">
      <t>ミッチャク</t>
    </rPh>
    <rPh sb="41" eb="42">
      <t>シツ</t>
    </rPh>
    <rPh sb="43" eb="44">
      <t>タカ</t>
    </rPh>
    <rPh sb="45" eb="47">
      <t>イリョウ</t>
    </rPh>
    <rPh sb="52" eb="54">
      <t>テイキョウ</t>
    </rPh>
    <rPh sb="56" eb="58">
      <t>チイキ</t>
    </rPh>
    <rPh sb="59" eb="61">
      <t>ヒツヨウ</t>
    </rPh>
    <rPh sb="65" eb="67">
      <t>イリョウ</t>
    </rPh>
    <rPh sb="67" eb="69">
      <t>キカン</t>
    </rPh>
    <rPh sb="73" eb="75">
      <t>ヤクワリ</t>
    </rPh>
    <rPh sb="76" eb="77">
      <t>ハ</t>
    </rPh>
    <phoneticPr fontId="5"/>
  </si>
  <si>
    <t>　引き続き、地域医療構想を踏まえた地域において担うべき役割を考慮のうえ、経営の健全化・効率化に努める。
　また、施設の老朽化が深刻な状況であることから、早急に構成４市及び関係機関と施設整備についての協議を進める必要がある。</t>
    <rPh sb="1" eb="2">
      <t>ヒ</t>
    </rPh>
    <rPh sb="3" eb="4">
      <t>ツヅ</t>
    </rPh>
    <rPh sb="6" eb="8">
      <t>チイキ</t>
    </rPh>
    <rPh sb="8" eb="10">
      <t>イリョウ</t>
    </rPh>
    <rPh sb="10" eb="12">
      <t>コウソウ</t>
    </rPh>
    <rPh sb="13" eb="14">
      <t>フ</t>
    </rPh>
    <rPh sb="17" eb="19">
      <t>チイキ</t>
    </rPh>
    <rPh sb="23" eb="24">
      <t>ニナ</t>
    </rPh>
    <rPh sb="27" eb="29">
      <t>ヤクワリ</t>
    </rPh>
    <rPh sb="30" eb="32">
      <t>コウリョ</t>
    </rPh>
    <rPh sb="36" eb="38">
      <t>ケイエイ</t>
    </rPh>
    <rPh sb="39" eb="42">
      <t>ケンゼンカ</t>
    </rPh>
    <rPh sb="43" eb="46">
      <t>コウリツカ</t>
    </rPh>
    <rPh sb="47" eb="48">
      <t>ツト</t>
    </rPh>
    <rPh sb="56" eb="58">
      <t>シセツ</t>
    </rPh>
    <rPh sb="59" eb="62">
      <t>ロウキュウカ</t>
    </rPh>
    <rPh sb="63" eb="65">
      <t>シンコク</t>
    </rPh>
    <rPh sb="66" eb="68">
      <t>ジョウキョウ</t>
    </rPh>
    <rPh sb="76" eb="78">
      <t>ソウキュウ</t>
    </rPh>
    <rPh sb="79" eb="81">
      <t>コウセイ</t>
    </rPh>
    <rPh sb="82" eb="83">
      <t>シ</t>
    </rPh>
    <rPh sb="83" eb="84">
      <t>オヨ</t>
    </rPh>
    <rPh sb="85" eb="87">
      <t>カンケイ</t>
    </rPh>
    <rPh sb="87" eb="89">
      <t>キカン</t>
    </rPh>
    <rPh sb="90" eb="92">
      <t>シセツ</t>
    </rPh>
    <rPh sb="92" eb="94">
      <t>セイビ</t>
    </rPh>
    <rPh sb="99" eb="101">
      <t>キョウギ</t>
    </rPh>
    <rPh sb="102" eb="103">
      <t>スス</t>
    </rPh>
    <rPh sb="105" eb="107">
      <t>ヒツヨウ</t>
    </rPh>
    <phoneticPr fontId="5"/>
  </si>
  <si>
    <t>　有形固定資産減価償却率が80％を超えており、類似病院平均値との比較でも大きく上回っており、建物及び建物附属設備の老朽化が深刻な状況である。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7" eb="18">
      <t>コ</t>
    </rPh>
    <rPh sb="46" eb="48">
      <t>タテモノ</t>
    </rPh>
    <rPh sb="48" eb="49">
      <t>オヨ</t>
    </rPh>
    <rPh sb="50" eb="52">
      <t>タテモノ</t>
    </rPh>
    <rPh sb="52" eb="54">
      <t>フゾク</t>
    </rPh>
    <rPh sb="54" eb="56">
      <t>セツビ</t>
    </rPh>
    <rPh sb="57" eb="60">
      <t>ロウキュウカ</t>
    </rPh>
    <rPh sb="61" eb="63">
      <t>シンコク</t>
    </rPh>
    <rPh sb="64" eb="66">
      <t>ジョウキョウ</t>
    </rPh>
    <phoneticPr fontId="5"/>
  </si>
  <si>
    <t>　新型コロナウイルス感染症拡大の影響により、入院患者数が減少し、病床利用率が低下したことで、医業収益が減となり、医業収支比率は前年度と比較して11.5ポイント低下した。
　収益が減となったことで、職員給与費対医業収益比率は大幅に上昇した。また、経常収支比率も前年度を9.9ポイント低下した。</t>
    <rPh sb="1" eb="3">
      <t>シンガタ</t>
    </rPh>
    <rPh sb="10" eb="13">
      <t>カンセンショウ</t>
    </rPh>
    <rPh sb="13" eb="15">
      <t>カクダイ</t>
    </rPh>
    <rPh sb="16" eb="18">
      <t>エイキョウ</t>
    </rPh>
    <rPh sb="22" eb="24">
      <t>ニュウイン</t>
    </rPh>
    <rPh sb="24" eb="26">
      <t>カンジャ</t>
    </rPh>
    <rPh sb="26" eb="27">
      <t>カズ</t>
    </rPh>
    <rPh sb="28" eb="30">
      <t>ゲンショウ</t>
    </rPh>
    <rPh sb="46" eb="48">
      <t>イギョウ</t>
    </rPh>
    <rPh sb="48" eb="50">
      <t>シュウエキ</t>
    </rPh>
    <rPh sb="56" eb="58">
      <t>イギョウ</t>
    </rPh>
    <rPh sb="58" eb="60">
      <t>シュウシ</t>
    </rPh>
    <rPh sb="60" eb="62">
      <t>ヒリツ</t>
    </rPh>
    <rPh sb="63" eb="66">
      <t>ゼンネンド</t>
    </rPh>
    <rPh sb="67" eb="69">
      <t>ヒカク</t>
    </rPh>
    <rPh sb="79" eb="81">
      <t>テイカ</t>
    </rPh>
    <rPh sb="86" eb="88">
      <t>シュウエキ</t>
    </rPh>
    <rPh sb="114" eb="116">
      <t>ジョウショウ</t>
    </rPh>
    <rPh sb="122" eb="124">
      <t>ケイジョウ</t>
    </rPh>
    <rPh sb="124" eb="126">
      <t>シュウシ</t>
    </rPh>
    <rPh sb="126" eb="128">
      <t>ヒリツ</t>
    </rPh>
    <rPh sb="129" eb="132">
      <t>ゼンネンド</t>
    </rPh>
    <rPh sb="140" eb="142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</si>
</sst>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89.8</c:v>
                </c:pt>
                <c:pt idx="1">
                  <c:v>87.7</c:v>
                </c:pt>
                <c:pt idx="2">
                  <c:v>88.6</c:v>
                </c:pt>
                <c:pt idx="3">
                  <c:v>89.6</c:v>
                </c:pt>
                <c:pt idx="4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924-BFB0-BA72ACAE1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14088"/>
        <c:axId val="14819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62.3</c:v>
                </c:pt>
                <c:pt idx="2">
                  <c:v>59.4</c:v>
                </c:pt>
                <c:pt idx="3">
                  <c:v>61.4</c:v>
                </c:pt>
                <c:pt idx="4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4-4924-BFB0-BA72ACAE1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14088"/>
        <c:axId val="148195320"/>
      </c:lineChart>
      <c:catAx>
        <c:axId val="259814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8195320"/>
        <c:crosses val="autoZero"/>
        <c:auto val="1"/>
        <c:lblAlgn val="ctr"/>
        <c:lblOffset val="100"/>
        <c:noMultiLvlLbl val="1"/>
      </c:catAx>
      <c:valAx>
        <c:axId val="14819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9814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6334</c:v>
                </c:pt>
                <c:pt idx="1">
                  <c:v>6499</c:v>
                </c:pt>
                <c:pt idx="2">
                  <c:v>6599</c:v>
                </c:pt>
                <c:pt idx="3">
                  <c:v>6863</c:v>
                </c:pt>
                <c:pt idx="4">
                  <c:v>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B-4497-B915-036B2EF5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04544"/>
        <c:axId val="26080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8000</c:v>
                </c:pt>
                <c:pt idx="1">
                  <c:v>8023</c:v>
                </c:pt>
                <c:pt idx="2">
                  <c:v>8109</c:v>
                </c:pt>
                <c:pt idx="3">
                  <c:v>8307</c:v>
                </c:pt>
                <c:pt idx="4">
                  <c:v>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B-4497-B915-036B2EF5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04544"/>
        <c:axId val="260804936"/>
      </c:lineChart>
      <c:catAx>
        <c:axId val="26080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4936"/>
        <c:crosses val="autoZero"/>
        <c:auto val="1"/>
        <c:lblAlgn val="ctr"/>
        <c:lblOffset val="100"/>
        <c:noMultiLvlLbl val="1"/>
      </c:catAx>
      <c:valAx>
        <c:axId val="26080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80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28153</c:v>
                </c:pt>
                <c:pt idx="1">
                  <c:v>27859</c:v>
                </c:pt>
                <c:pt idx="2">
                  <c:v>28808</c:v>
                </c:pt>
                <c:pt idx="3">
                  <c:v>28908</c:v>
                </c:pt>
                <c:pt idx="4">
                  <c:v>29592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788-B278-DC90A9B2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05720"/>
        <c:axId val="26080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24479</c:v>
                </c:pt>
                <c:pt idx="1">
                  <c:v>25136</c:v>
                </c:pt>
                <c:pt idx="2">
                  <c:v>26485</c:v>
                </c:pt>
                <c:pt idx="3">
                  <c:v>27761</c:v>
                </c:pt>
                <c:pt idx="4">
                  <c:v>29162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C-4788-B278-DC90A9B2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05720"/>
        <c:axId val="260806112"/>
      </c:lineChart>
      <c:catAx>
        <c:axId val="260805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6112"/>
        <c:crosses val="autoZero"/>
        <c:auto val="1"/>
        <c:lblAlgn val="ctr"/>
        <c:lblOffset val="100"/>
        <c:noMultiLvlLbl val="1"/>
      </c:catAx>
      <c:valAx>
        <c:axId val="26080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805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2.5</c:v>
                </c:pt>
                <c:pt idx="2">
                  <c:v>0.1</c:v>
                </c:pt>
                <c:pt idx="3">
                  <c:v>1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F-4D83-AFC8-18F52536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51544"/>
        <c:axId val="26031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156.6</c:v>
                </c:pt>
                <c:pt idx="1">
                  <c:v>106</c:v>
                </c:pt>
                <c:pt idx="2">
                  <c:v>118.7</c:v>
                </c:pt>
                <c:pt idx="3">
                  <c:v>121.7</c:v>
                </c:pt>
                <c:pt idx="4">
                  <c:v>132.30000000000001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F-4D83-AFC8-18F52536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1544"/>
        <c:axId val="260316872"/>
      </c:lineChart>
      <c:catAx>
        <c:axId val="260251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316872"/>
        <c:crosses val="autoZero"/>
        <c:auto val="1"/>
        <c:lblAlgn val="ctr"/>
        <c:lblOffset val="100"/>
        <c:noMultiLvlLbl val="1"/>
      </c:catAx>
      <c:valAx>
        <c:axId val="26031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251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96.5</c:v>
                </c:pt>
                <c:pt idx="1">
                  <c:v>92.2</c:v>
                </c:pt>
                <c:pt idx="2">
                  <c:v>94.3</c:v>
                </c:pt>
                <c:pt idx="3">
                  <c:v>94.6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F-4990-A001-EC47C693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61840"/>
        <c:axId val="2604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67.7</c:v>
                </c:pt>
                <c:pt idx="2">
                  <c:v>66.8</c:v>
                </c:pt>
                <c:pt idx="3">
                  <c:v>67.8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F-4990-A001-EC47C693D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1840"/>
        <c:axId val="260438368"/>
      </c:lineChart>
      <c:catAx>
        <c:axId val="260261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438368"/>
        <c:crosses val="autoZero"/>
        <c:auto val="1"/>
        <c:lblAlgn val="ctr"/>
        <c:lblOffset val="100"/>
        <c:noMultiLvlLbl val="1"/>
      </c:catAx>
      <c:valAx>
        <c:axId val="2604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26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97.9</c:v>
                </c:pt>
                <c:pt idx="2">
                  <c:v>100.3</c:v>
                </c:pt>
                <c:pt idx="3">
                  <c:v>99.2</c:v>
                </c:pt>
                <c:pt idx="4">
                  <c:v>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F-42FA-81D7-2BB5E951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92912"/>
        <c:axId val="26079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94.8</c:v>
                </c:pt>
                <c:pt idx="2">
                  <c:v>96.1</c:v>
                </c:pt>
                <c:pt idx="3">
                  <c:v>96.7</c:v>
                </c:pt>
                <c:pt idx="4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F-42FA-81D7-2BB5E951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92912"/>
        <c:axId val="260790456"/>
      </c:lineChart>
      <c:catAx>
        <c:axId val="260392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790456"/>
        <c:crosses val="autoZero"/>
        <c:auto val="1"/>
        <c:lblAlgn val="ctr"/>
        <c:lblOffset val="100"/>
        <c:noMultiLvlLbl val="1"/>
      </c:catAx>
      <c:valAx>
        <c:axId val="26079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60392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81</c:v>
                </c:pt>
                <c:pt idx="1">
                  <c:v>79.599999999999994</c:v>
                </c:pt>
                <c:pt idx="2">
                  <c:v>79.099999999999994</c:v>
                </c:pt>
                <c:pt idx="3">
                  <c:v>79.7</c:v>
                </c:pt>
                <c:pt idx="4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0-4129-90C5-1AFF52F02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47680"/>
        <c:axId val="26079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52.7</c:v>
                </c:pt>
                <c:pt idx="1">
                  <c:v>52.8</c:v>
                </c:pt>
                <c:pt idx="2">
                  <c:v>54.2</c:v>
                </c:pt>
                <c:pt idx="3">
                  <c:v>55.4</c:v>
                </c:pt>
                <c:pt idx="4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0-4129-90C5-1AFF52F02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47680"/>
        <c:axId val="260799056"/>
      </c:lineChart>
      <c:catAx>
        <c:axId val="260747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799056"/>
        <c:crosses val="autoZero"/>
        <c:auto val="1"/>
        <c:lblAlgn val="ctr"/>
        <c:lblOffset val="100"/>
        <c:noMultiLvlLbl val="1"/>
      </c:catAx>
      <c:valAx>
        <c:axId val="26079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74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74.400000000000006</c:v>
                </c:pt>
                <c:pt idx="1">
                  <c:v>65.5</c:v>
                </c:pt>
                <c:pt idx="2">
                  <c:v>68.7</c:v>
                </c:pt>
                <c:pt idx="3">
                  <c:v>66.900000000000006</c:v>
                </c:pt>
                <c:pt idx="4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3-4BF9-ACD3-4EC04D32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99840"/>
        <c:axId val="260800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68.900000000000006</c:v>
                </c:pt>
                <c:pt idx="2">
                  <c:v>70.2</c:v>
                </c:pt>
                <c:pt idx="3">
                  <c:v>72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3-4BF9-ACD3-4EC04D32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9840"/>
        <c:axId val="260800232"/>
      </c:lineChart>
      <c:catAx>
        <c:axId val="260799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0232"/>
        <c:crosses val="autoZero"/>
        <c:auto val="1"/>
        <c:lblAlgn val="ctr"/>
        <c:lblOffset val="100"/>
        <c:noMultiLvlLbl val="1"/>
      </c:catAx>
      <c:valAx>
        <c:axId val="260800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79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29817611</c:v>
                </c:pt>
                <c:pt idx="1">
                  <c:v>31139694</c:v>
                </c:pt>
                <c:pt idx="2">
                  <c:v>31777667</c:v>
                </c:pt>
                <c:pt idx="3">
                  <c:v>32401306</c:v>
                </c:pt>
                <c:pt idx="4">
                  <c:v>32424333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4-4A0B-BBFA-951071A1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01016"/>
        <c:axId val="2608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41785853</c:v>
                </c:pt>
                <c:pt idx="1">
                  <c:v>44571078</c:v>
                </c:pt>
                <c:pt idx="2">
                  <c:v>45346697</c:v>
                </c:pt>
                <c:pt idx="3">
                  <c:v>44774257</c:v>
                </c:pt>
                <c:pt idx="4">
                  <c:v>46069366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4-4A0B-BBFA-951071A1E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01016"/>
        <c:axId val="260801408"/>
      </c:lineChart>
      <c:catAx>
        <c:axId val="260801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1408"/>
        <c:crosses val="autoZero"/>
        <c:auto val="1"/>
        <c:lblAlgn val="ctr"/>
        <c:lblOffset val="100"/>
        <c:noMultiLvlLbl val="1"/>
      </c:catAx>
      <c:valAx>
        <c:axId val="2608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0801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10.6</c:v>
                </c:pt>
                <c:pt idx="2">
                  <c:v>10</c:v>
                </c:pt>
                <c:pt idx="3">
                  <c:v>10.5</c:v>
                </c:pt>
                <c:pt idx="4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2-487E-9333-BE05B3B0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02192"/>
        <c:axId val="26080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17.600000000000001</c:v>
                </c:pt>
                <c:pt idx="1">
                  <c:v>17.399999999999999</c:v>
                </c:pt>
                <c:pt idx="2">
                  <c:v>16</c:v>
                </c:pt>
                <c:pt idx="3">
                  <c:v>16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2-487E-9333-BE05B3B0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02192"/>
        <c:axId val="260802584"/>
      </c:lineChart>
      <c:catAx>
        <c:axId val="260802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2584"/>
        <c:crosses val="autoZero"/>
        <c:auto val="1"/>
        <c:lblAlgn val="ctr"/>
        <c:lblOffset val="100"/>
        <c:noMultiLvlLbl val="1"/>
      </c:catAx>
      <c:valAx>
        <c:axId val="26080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802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49.9</c:v>
                </c:pt>
                <c:pt idx="1">
                  <c:v>54.9</c:v>
                </c:pt>
                <c:pt idx="2">
                  <c:v>48.7</c:v>
                </c:pt>
                <c:pt idx="3">
                  <c:v>47.9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7-40D7-A39A-3ABB2385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03368"/>
        <c:axId val="26080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81.099999999999994</c:v>
                </c:pt>
                <c:pt idx="2">
                  <c:v>81.599999999999994</c:v>
                </c:pt>
                <c:pt idx="3">
                  <c:v>80.099999999999994</c:v>
                </c:pt>
                <c:pt idx="4">
                  <c:v>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7-40D7-A39A-3ABB2385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03368"/>
        <c:axId val="260803760"/>
      </c:lineChart>
      <c:catAx>
        <c:axId val="260803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0803760"/>
        <c:crosses val="autoZero"/>
        <c:auto val="1"/>
        <c:lblAlgn val="ctr"/>
        <c:lblOffset val="100"/>
        <c:noMultiLvlLbl val="1"/>
      </c:catAx>
      <c:valAx>
        <c:axId val="26080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0803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千葉県君津中央病院企業団　君津中央病院大佐和分院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36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10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36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 t="str">
        <f>データ!U6</f>
        <v>-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2116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-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36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36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185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101.2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97.9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100.3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99.2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89.3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96.5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92.2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94.3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94.6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83.1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2.5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0.1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13.5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89.8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87.7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88.6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89.6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72.5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94.8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96.1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98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69.5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67.7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66.8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67.8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65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156.6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106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118.7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121.7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132.30000000000001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63.4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62.3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59.4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61.4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55.9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187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28153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27859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28808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28908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29592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6334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6499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6599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6863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7144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49.9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54.9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48.7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47.9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89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11.2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10.6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10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10.5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11.3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24479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25136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26485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27761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29162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8000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8023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8109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8307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8904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79.5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81.099999999999994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81.599999999999994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80.099999999999994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87.1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17.600000000000001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17.399999999999999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16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81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79.599999999999994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79.099999999999994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79.7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81.900000000000006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74.400000000000006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65.5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68.7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66.900000000000006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70.900000000000006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29817611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31139694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31777667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32401306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32424333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52.7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54.2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55.4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57.6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70.5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68.900000000000006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70.2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72.3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41785853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44571078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45346697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44774257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46069366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8ZymH22C7MJUWOH5WJD9CigxKBpOCHVmLde5+Be6CDCG1SiTBsGB5sGfi9fwIc0mm/+t8hF3JAGGRZ3R7ID2Iw==" saltValue="wdwa7Ru9jXQjiJHYKx0oHw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153</v>
      </c>
      <c r="AV5" s="62" t="s">
        <v>154</v>
      </c>
      <c r="AW5" s="62" t="s">
        <v>145</v>
      </c>
      <c r="AX5" s="62" t="s">
        <v>155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156</v>
      </c>
      <c r="BR5" s="62" t="s">
        <v>154</v>
      </c>
      <c r="BS5" s="62" t="s">
        <v>145</v>
      </c>
      <c r="BT5" s="62" t="s">
        <v>157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158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159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160</v>
      </c>
      <c r="CY5" s="62" t="s">
        <v>161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162</v>
      </c>
      <c r="DI5" s="62" t="s">
        <v>143</v>
      </c>
      <c r="DJ5" s="62" t="s">
        <v>144</v>
      </c>
      <c r="DK5" s="62" t="s">
        <v>145</v>
      </c>
      <c r="DL5" s="62" t="s">
        <v>163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155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164</v>
      </c>
      <c r="EO5" s="62" t="s">
        <v>142</v>
      </c>
      <c r="EP5" s="62" t="s">
        <v>156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165</v>
      </c>
      <c r="B6" s="63">
        <f>B8</f>
        <v>2020</v>
      </c>
      <c r="C6" s="63">
        <f t="shared" ref="C6:M6" si="2">C8</f>
        <v>128112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58" t="str">
        <f>IF(H8&lt;&gt;I8,H8,"")&amp;IF(I8&lt;&gt;J8,I8,"")&amp;"　"&amp;J8</f>
        <v>千葉県君津中央病院企業団　君津中央病院大佐和分院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10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輪</v>
      </c>
      <c r="U6" s="64" t="str">
        <f>U8</f>
        <v>-</v>
      </c>
      <c r="V6" s="64">
        <f>V8</f>
        <v>2116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36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36</v>
      </c>
      <c r="AF6" s="64">
        <f t="shared" si="3"/>
        <v>36</v>
      </c>
      <c r="AG6" s="64" t="str">
        <f t="shared" si="3"/>
        <v>-</v>
      </c>
      <c r="AH6" s="64">
        <f t="shared" si="3"/>
        <v>36</v>
      </c>
      <c r="AI6" s="65">
        <f>IF(AI8="-",NA(),AI8)</f>
        <v>101.2</v>
      </c>
      <c r="AJ6" s="65">
        <f t="shared" ref="AJ6:AR6" si="5">IF(AJ8="-",NA(),AJ8)</f>
        <v>97.9</v>
      </c>
      <c r="AK6" s="65">
        <f t="shared" si="5"/>
        <v>100.3</v>
      </c>
      <c r="AL6" s="65">
        <f t="shared" si="5"/>
        <v>99.2</v>
      </c>
      <c r="AM6" s="65">
        <f t="shared" si="5"/>
        <v>89.3</v>
      </c>
      <c r="AN6" s="65">
        <f t="shared" si="5"/>
        <v>96.2</v>
      </c>
      <c r="AO6" s="65">
        <f t="shared" si="5"/>
        <v>94.8</v>
      </c>
      <c r="AP6" s="65">
        <f t="shared" si="5"/>
        <v>96.1</v>
      </c>
      <c r="AQ6" s="65">
        <f t="shared" si="5"/>
        <v>96.7</v>
      </c>
      <c r="AR6" s="65">
        <f t="shared" si="5"/>
        <v>98</v>
      </c>
      <c r="AS6" s="65" t="str">
        <f>IF(AS8="-","【-】","【"&amp;SUBSTITUTE(TEXT(AS8,"#,##0.0"),"-","△")&amp;"】")</f>
        <v>【102.5】</v>
      </c>
      <c r="AT6" s="65">
        <f>IF(AT8="-",NA(),AT8)</f>
        <v>96.5</v>
      </c>
      <c r="AU6" s="65">
        <f t="shared" ref="AU6:BC6" si="6">IF(AU8="-",NA(),AU8)</f>
        <v>92.2</v>
      </c>
      <c r="AV6" s="65">
        <f t="shared" si="6"/>
        <v>94.3</v>
      </c>
      <c r="AW6" s="65">
        <f t="shared" si="6"/>
        <v>94.6</v>
      </c>
      <c r="AX6" s="65">
        <f t="shared" si="6"/>
        <v>83.1</v>
      </c>
      <c r="AY6" s="65">
        <f t="shared" si="6"/>
        <v>69.5</v>
      </c>
      <c r="AZ6" s="65">
        <f t="shared" si="6"/>
        <v>67.7</v>
      </c>
      <c r="BA6" s="65">
        <f t="shared" si="6"/>
        <v>66.8</v>
      </c>
      <c r="BB6" s="65">
        <f t="shared" si="6"/>
        <v>67.8</v>
      </c>
      <c r="BC6" s="65">
        <f t="shared" si="6"/>
        <v>65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2.5</v>
      </c>
      <c r="BG6" s="65">
        <f t="shared" si="7"/>
        <v>0.1</v>
      </c>
      <c r="BH6" s="65">
        <f t="shared" si="7"/>
        <v>1</v>
      </c>
      <c r="BI6" s="65">
        <f t="shared" si="7"/>
        <v>13.5</v>
      </c>
      <c r="BJ6" s="65">
        <f t="shared" si="7"/>
        <v>156.6</v>
      </c>
      <c r="BK6" s="65">
        <f t="shared" si="7"/>
        <v>106</v>
      </c>
      <c r="BL6" s="65">
        <f t="shared" si="7"/>
        <v>118.7</v>
      </c>
      <c r="BM6" s="65">
        <f t="shared" si="7"/>
        <v>121.7</v>
      </c>
      <c r="BN6" s="65">
        <f t="shared" si="7"/>
        <v>132.30000000000001</v>
      </c>
      <c r="BO6" s="65" t="str">
        <f>IF(BO8="-","【-】","【"&amp;SUBSTITUTE(TEXT(BO8,"#,##0.0"),"-","△")&amp;"】")</f>
        <v>【69.3】</v>
      </c>
      <c r="BP6" s="65">
        <f>IF(BP8="-",NA(),BP8)</f>
        <v>89.8</v>
      </c>
      <c r="BQ6" s="65">
        <f t="shared" ref="BQ6:BY6" si="8">IF(BQ8="-",NA(),BQ8)</f>
        <v>87.7</v>
      </c>
      <c r="BR6" s="65">
        <f t="shared" si="8"/>
        <v>88.6</v>
      </c>
      <c r="BS6" s="65">
        <f t="shared" si="8"/>
        <v>89.6</v>
      </c>
      <c r="BT6" s="65">
        <f t="shared" si="8"/>
        <v>72.5</v>
      </c>
      <c r="BU6" s="65">
        <f t="shared" si="8"/>
        <v>63.4</v>
      </c>
      <c r="BV6" s="65">
        <f t="shared" si="8"/>
        <v>62.3</v>
      </c>
      <c r="BW6" s="65">
        <f t="shared" si="8"/>
        <v>59.4</v>
      </c>
      <c r="BX6" s="65">
        <f t="shared" si="8"/>
        <v>61.4</v>
      </c>
      <c r="BY6" s="65">
        <f t="shared" si="8"/>
        <v>55.9</v>
      </c>
      <c r="BZ6" s="65" t="str">
        <f>IF(BZ8="-","【-】","【"&amp;SUBSTITUTE(TEXT(BZ8,"#,##0.0"),"-","△")&amp;"】")</f>
        <v>【67.2】</v>
      </c>
      <c r="CA6" s="66">
        <f>IF(CA8="-",NA(),CA8)</f>
        <v>28153</v>
      </c>
      <c r="CB6" s="66">
        <f t="shared" ref="CB6:CJ6" si="9">IF(CB8="-",NA(),CB8)</f>
        <v>27859</v>
      </c>
      <c r="CC6" s="66">
        <f t="shared" si="9"/>
        <v>28808</v>
      </c>
      <c r="CD6" s="66">
        <f t="shared" si="9"/>
        <v>28908</v>
      </c>
      <c r="CE6" s="66">
        <f t="shared" si="9"/>
        <v>29592</v>
      </c>
      <c r="CF6" s="66">
        <f t="shared" si="9"/>
        <v>24479</v>
      </c>
      <c r="CG6" s="66">
        <f t="shared" si="9"/>
        <v>25136</v>
      </c>
      <c r="CH6" s="66">
        <f t="shared" si="9"/>
        <v>26485</v>
      </c>
      <c r="CI6" s="66">
        <f t="shared" si="9"/>
        <v>27761</v>
      </c>
      <c r="CJ6" s="66">
        <f t="shared" si="9"/>
        <v>29162</v>
      </c>
      <c r="CK6" s="65" t="str">
        <f>IF(CK8="-","【-】","【"&amp;SUBSTITUTE(TEXT(CK8,"#,##0"),"-","△")&amp;"】")</f>
        <v>【56,733】</v>
      </c>
      <c r="CL6" s="66">
        <f>IF(CL8="-",NA(),CL8)</f>
        <v>6334</v>
      </c>
      <c r="CM6" s="66">
        <f t="shared" ref="CM6:CU6" si="10">IF(CM8="-",NA(),CM8)</f>
        <v>6499</v>
      </c>
      <c r="CN6" s="66">
        <f t="shared" si="10"/>
        <v>6599</v>
      </c>
      <c r="CO6" s="66">
        <f t="shared" si="10"/>
        <v>6863</v>
      </c>
      <c r="CP6" s="66">
        <f t="shared" si="10"/>
        <v>7144</v>
      </c>
      <c r="CQ6" s="66">
        <f t="shared" si="10"/>
        <v>8000</v>
      </c>
      <c r="CR6" s="66">
        <f t="shared" si="10"/>
        <v>8023</v>
      </c>
      <c r="CS6" s="66">
        <f t="shared" si="10"/>
        <v>8109</v>
      </c>
      <c r="CT6" s="66">
        <f t="shared" si="10"/>
        <v>8307</v>
      </c>
      <c r="CU6" s="66">
        <f t="shared" si="10"/>
        <v>8904</v>
      </c>
      <c r="CV6" s="65" t="str">
        <f>IF(CV8="-","【-】","【"&amp;SUBSTITUTE(TEXT(CV8,"#,##0"),"-","△")&amp;"】")</f>
        <v>【16,778】</v>
      </c>
      <c r="CW6" s="65">
        <f>IF(CW8="-",NA(),CW8)</f>
        <v>49.9</v>
      </c>
      <c r="CX6" s="65">
        <f t="shared" ref="CX6:DF6" si="11">IF(CX8="-",NA(),CX8)</f>
        <v>54.9</v>
      </c>
      <c r="CY6" s="65">
        <f t="shared" si="11"/>
        <v>48.7</v>
      </c>
      <c r="CZ6" s="65">
        <f t="shared" si="11"/>
        <v>47.9</v>
      </c>
      <c r="DA6" s="65">
        <f t="shared" si="11"/>
        <v>89</v>
      </c>
      <c r="DB6" s="65">
        <f t="shared" si="11"/>
        <v>79.5</v>
      </c>
      <c r="DC6" s="65">
        <f t="shared" si="11"/>
        <v>81.099999999999994</v>
      </c>
      <c r="DD6" s="65">
        <f t="shared" si="11"/>
        <v>81.599999999999994</v>
      </c>
      <c r="DE6" s="65">
        <f t="shared" si="11"/>
        <v>80.099999999999994</v>
      </c>
      <c r="DF6" s="65">
        <f t="shared" si="11"/>
        <v>87.1</v>
      </c>
      <c r="DG6" s="65" t="str">
        <f>IF(DG8="-","【-】","【"&amp;SUBSTITUTE(TEXT(DG8,"#,##0.0"),"-","△")&amp;"】")</f>
        <v>【58.8】</v>
      </c>
      <c r="DH6" s="65">
        <f>IF(DH8="-",NA(),DH8)</f>
        <v>11.2</v>
      </c>
      <c r="DI6" s="65">
        <f t="shared" ref="DI6:DQ6" si="12">IF(DI8="-",NA(),DI8)</f>
        <v>10.6</v>
      </c>
      <c r="DJ6" s="65">
        <f t="shared" si="12"/>
        <v>10</v>
      </c>
      <c r="DK6" s="65">
        <f t="shared" si="12"/>
        <v>10.5</v>
      </c>
      <c r="DL6" s="65">
        <f t="shared" si="12"/>
        <v>11.3</v>
      </c>
      <c r="DM6" s="65">
        <f t="shared" si="12"/>
        <v>17.600000000000001</v>
      </c>
      <c r="DN6" s="65">
        <f t="shared" si="12"/>
        <v>17.399999999999999</v>
      </c>
      <c r="DO6" s="65">
        <f t="shared" si="12"/>
        <v>16</v>
      </c>
      <c r="DP6" s="65">
        <f t="shared" si="12"/>
        <v>16</v>
      </c>
      <c r="DQ6" s="65">
        <f t="shared" si="12"/>
        <v>15.9</v>
      </c>
      <c r="DR6" s="65" t="str">
        <f>IF(DR8="-","【-】","【"&amp;SUBSTITUTE(TEXT(DR8,"#,##0.0"),"-","△")&amp;"】")</f>
        <v>【24.8】</v>
      </c>
      <c r="DS6" s="65">
        <f>IF(DS8="-",NA(),DS8)</f>
        <v>81</v>
      </c>
      <c r="DT6" s="65">
        <f t="shared" ref="DT6:EB6" si="13">IF(DT8="-",NA(),DT8)</f>
        <v>79.599999999999994</v>
      </c>
      <c r="DU6" s="65">
        <f t="shared" si="13"/>
        <v>79.099999999999994</v>
      </c>
      <c r="DV6" s="65">
        <f t="shared" si="13"/>
        <v>79.7</v>
      </c>
      <c r="DW6" s="65">
        <f t="shared" si="13"/>
        <v>81.900000000000006</v>
      </c>
      <c r="DX6" s="65">
        <f t="shared" si="13"/>
        <v>52.7</v>
      </c>
      <c r="DY6" s="65">
        <f t="shared" si="13"/>
        <v>52.8</v>
      </c>
      <c r="DZ6" s="65">
        <f t="shared" si="13"/>
        <v>54.2</v>
      </c>
      <c r="EA6" s="65">
        <f t="shared" si="13"/>
        <v>55.4</v>
      </c>
      <c r="EB6" s="65">
        <f t="shared" si="13"/>
        <v>57.6</v>
      </c>
      <c r="EC6" s="65" t="str">
        <f>IF(EC8="-","【-】","【"&amp;SUBSTITUTE(TEXT(EC8,"#,##0.0"),"-","△")&amp;"】")</f>
        <v>【54.8】</v>
      </c>
      <c r="ED6" s="65">
        <f>IF(ED8="-",NA(),ED8)</f>
        <v>74.400000000000006</v>
      </c>
      <c r="EE6" s="65">
        <f t="shared" ref="EE6:EM6" si="14">IF(EE8="-",NA(),EE8)</f>
        <v>65.5</v>
      </c>
      <c r="EF6" s="65">
        <f t="shared" si="14"/>
        <v>68.7</v>
      </c>
      <c r="EG6" s="65">
        <f t="shared" si="14"/>
        <v>66.900000000000006</v>
      </c>
      <c r="EH6" s="65">
        <f t="shared" si="14"/>
        <v>70.900000000000006</v>
      </c>
      <c r="EI6" s="65">
        <f t="shared" si="14"/>
        <v>70.5</v>
      </c>
      <c r="EJ6" s="65">
        <f t="shared" si="14"/>
        <v>68.900000000000006</v>
      </c>
      <c r="EK6" s="65">
        <f t="shared" si="14"/>
        <v>70.2</v>
      </c>
      <c r="EL6" s="65">
        <f t="shared" si="14"/>
        <v>72</v>
      </c>
      <c r="EM6" s="65">
        <f t="shared" si="14"/>
        <v>72.3</v>
      </c>
      <c r="EN6" s="65" t="str">
        <f>IF(EN8="-","【-】","【"&amp;SUBSTITUTE(TEXT(EN8,"#,##0.0"),"-","△")&amp;"】")</f>
        <v>【70.3】</v>
      </c>
      <c r="EO6" s="66">
        <f>IF(EO8="-",NA(),EO8)</f>
        <v>29817611</v>
      </c>
      <c r="EP6" s="66">
        <f t="shared" ref="EP6:EX6" si="15">IF(EP8="-",NA(),EP8)</f>
        <v>31139694</v>
      </c>
      <c r="EQ6" s="66">
        <f t="shared" si="15"/>
        <v>31777667</v>
      </c>
      <c r="ER6" s="66">
        <f t="shared" si="15"/>
        <v>32401306</v>
      </c>
      <c r="ES6" s="66">
        <f t="shared" si="15"/>
        <v>32424333</v>
      </c>
      <c r="ET6" s="66">
        <f t="shared" si="15"/>
        <v>41785853</v>
      </c>
      <c r="EU6" s="66">
        <f t="shared" si="15"/>
        <v>44571078</v>
      </c>
      <c r="EV6" s="66">
        <f t="shared" si="15"/>
        <v>45346697</v>
      </c>
      <c r="EW6" s="66">
        <f t="shared" si="15"/>
        <v>44774257</v>
      </c>
      <c r="EX6" s="66">
        <f t="shared" si="15"/>
        <v>46069366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166</v>
      </c>
      <c r="B7" s="63">
        <f t="shared" ref="B7:AH7" si="16">B8</f>
        <v>2020</v>
      </c>
      <c r="C7" s="63">
        <f t="shared" si="16"/>
        <v>128112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2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50床未満</v>
      </c>
      <c r="O7" s="63" t="str">
        <f>O8</f>
        <v>自治体職員</v>
      </c>
      <c r="P7" s="63" t="str">
        <f>P8</f>
        <v>直営</v>
      </c>
      <c r="Q7" s="64">
        <f t="shared" si="16"/>
        <v>10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輪</v>
      </c>
      <c r="U7" s="64" t="str">
        <f>U8</f>
        <v>-</v>
      </c>
      <c r="V7" s="64">
        <f>V8</f>
        <v>2116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36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36</v>
      </c>
      <c r="AF7" s="64">
        <f t="shared" si="16"/>
        <v>36</v>
      </c>
      <c r="AG7" s="64" t="str">
        <f t="shared" si="16"/>
        <v>-</v>
      </c>
      <c r="AH7" s="64">
        <f t="shared" si="16"/>
        <v>36</v>
      </c>
      <c r="AI7" s="65">
        <f>AI8</f>
        <v>101.2</v>
      </c>
      <c r="AJ7" s="65">
        <f t="shared" ref="AJ7:AR7" si="17">AJ8</f>
        <v>97.9</v>
      </c>
      <c r="AK7" s="65">
        <f t="shared" si="17"/>
        <v>100.3</v>
      </c>
      <c r="AL7" s="65">
        <f t="shared" si="17"/>
        <v>99.2</v>
      </c>
      <c r="AM7" s="65">
        <f t="shared" si="17"/>
        <v>89.3</v>
      </c>
      <c r="AN7" s="65">
        <f t="shared" si="17"/>
        <v>96.2</v>
      </c>
      <c r="AO7" s="65">
        <f t="shared" si="17"/>
        <v>94.8</v>
      </c>
      <c r="AP7" s="65">
        <f t="shared" si="17"/>
        <v>96.1</v>
      </c>
      <c r="AQ7" s="65">
        <f t="shared" si="17"/>
        <v>96.7</v>
      </c>
      <c r="AR7" s="65">
        <f t="shared" si="17"/>
        <v>98</v>
      </c>
      <c r="AS7" s="65"/>
      <c r="AT7" s="65">
        <f>AT8</f>
        <v>96.5</v>
      </c>
      <c r="AU7" s="65">
        <f t="shared" ref="AU7:BC7" si="18">AU8</f>
        <v>92.2</v>
      </c>
      <c r="AV7" s="65">
        <f t="shared" si="18"/>
        <v>94.3</v>
      </c>
      <c r="AW7" s="65">
        <f t="shared" si="18"/>
        <v>94.6</v>
      </c>
      <c r="AX7" s="65">
        <f t="shared" si="18"/>
        <v>83.1</v>
      </c>
      <c r="AY7" s="65">
        <f t="shared" si="18"/>
        <v>69.5</v>
      </c>
      <c r="AZ7" s="65">
        <f t="shared" si="18"/>
        <v>67.7</v>
      </c>
      <c r="BA7" s="65">
        <f t="shared" si="18"/>
        <v>66.8</v>
      </c>
      <c r="BB7" s="65">
        <f t="shared" si="18"/>
        <v>67.8</v>
      </c>
      <c r="BC7" s="65">
        <f t="shared" si="18"/>
        <v>65</v>
      </c>
      <c r="BD7" s="65"/>
      <c r="BE7" s="65">
        <f>BE8</f>
        <v>0</v>
      </c>
      <c r="BF7" s="65">
        <f t="shared" ref="BF7:BN7" si="19">BF8</f>
        <v>2.5</v>
      </c>
      <c r="BG7" s="65">
        <f t="shared" si="19"/>
        <v>0.1</v>
      </c>
      <c r="BH7" s="65">
        <f t="shared" si="19"/>
        <v>1</v>
      </c>
      <c r="BI7" s="65">
        <f t="shared" si="19"/>
        <v>13.5</v>
      </c>
      <c r="BJ7" s="65">
        <f t="shared" si="19"/>
        <v>156.6</v>
      </c>
      <c r="BK7" s="65">
        <f t="shared" si="19"/>
        <v>106</v>
      </c>
      <c r="BL7" s="65">
        <f t="shared" si="19"/>
        <v>118.7</v>
      </c>
      <c r="BM7" s="65">
        <f t="shared" si="19"/>
        <v>121.7</v>
      </c>
      <c r="BN7" s="65">
        <f t="shared" si="19"/>
        <v>132.30000000000001</v>
      </c>
      <c r="BO7" s="65"/>
      <c r="BP7" s="65">
        <f>BP8</f>
        <v>89.8</v>
      </c>
      <c r="BQ7" s="65">
        <f t="shared" ref="BQ7:BY7" si="20">BQ8</f>
        <v>87.7</v>
      </c>
      <c r="BR7" s="65">
        <f t="shared" si="20"/>
        <v>88.6</v>
      </c>
      <c r="BS7" s="65">
        <f t="shared" si="20"/>
        <v>89.6</v>
      </c>
      <c r="BT7" s="65">
        <f t="shared" si="20"/>
        <v>72.5</v>
      </c>
      <c r="BU7" s="65">
        <f t="shared" si="20"/>
        <v>63.4</v>
      </c>
      <c r="BV7" s="65">
        <f t="shared" si="20"/>
        <v>62.3</v>
      </c>
      <c r="BW7" s="65">
        <f t="shared" si="20"/>
        <v>59.4</v>
      </c>
      <c r="BX7" s="65">
        <f t="shared" si="20"/>
        <v>61.4</v>
      </c>
      <c r="BY7" s="65">
        <f t="shared" si="20"/>
        <v>55.9</v>
      </c>
      <c r="BZ7" s="65"/>
      <c r="CA7" s="66">
        <f>CA8</f>
        <v>28153</v>
      </c>
      <c r="CB7" s="66">
        <f t="shared" ref="CB7:CJ7" si="21">CB8</f>
        <v>27859</v>
      </c>
      <c r="CC7" s="66">
        <f t="shared" si="21"/>
        <v>28808</v>
      </c>
      <c r="CD7" s="66">
        <f t="shared" si="21"/>
        <v>28908</v>
      </c>
      <c r="CE7" s="66">
        <f t="shared" si="21"/>
        <v>29592</v>
      </c>
      <c r="CF7" s="66">
        <f t="shared" si="21"/>
        <v>24479</v>
      </c>
      <c r="CG7" s="66">
        <f t="shared" si="21"/>
        <v>25136</v>
      </c>
      <c r="CH7" s="66">
        <f t="shared" si="21"/>
        <v>26485</v>
      </c>
      <c r="CI7" s="66">
        <f t="shared" si="21"/>
        <v>27761</v>
      </c>
      <c r="CJ7" s="66">
        <f t="shared" si="21"/>
        <v>29162</v>
      </c>
      <c r="CK7" s="65"/>
      <c r="CL7" s="66">
        <f>CL8</f>
        <v>6334</v>
      </c>
      <c r="CM7" s="66">
        <f t="shared" ref="CM7:CU7" si="22">CM8</f>
        <v>6499</v>
      </c>
      <c r="CN7" s="66">
        <f t="shared" si="22"/>
        <v>6599</v>
      </c>
      <c r="CO7" s="66">
        <f t="shared" si="22"/>
        <v>6863</v>
      </c>
      <c r="CP7" s="66">
        <f t="shared" si="22"/>
        <v>7144</v>
      </c>
      <c r="CQ7" s="66">
        <f t="shared" si="22"/>
        <v>8000</v>
      </c>
      <c r="CR7" s="66">
        <f t="shared" si="22"/>
        <v>8023</v>
      </c>
      <c r="CS7" s="66">
        <f t="shared" si="22"/>
        <v>8109</v>
      </c>
      <c r="CT7" s="66">
        <f t="shared" si="22"/>
        <v>8307</v>
      </c>
      <c r="CU7" s="66">
        <f t="shared" si="22"/>
        <v>8904</v>
      </c>
      <c r="CV7" s="65"/>
      <c r="CW7" s="65">
        <f>CW8</f>
        <v>49.9</v>
      </c>
      <c r="CX7" s="65">
        <f t="shared" ref="CX7:DF7" si="23">CX8</f>
        <v>54.9</v>
      </c>
      <c r="CY7" s="65">
        <f t="shared" si="23"/>
        <v>48.7</v>
      </c>
      <c r="CZ7" s="65">
        <f t="shared" si="23"/>
        <v>47.9</v>
      </c>
      <c r="DA7" s="65">
        <f t="shared" si="23"/>
        <v>89</v>
      </c>
      <c r="DB7" s="65">
        <f t="shared" si="23"/>
        <v>79.5</v>
      </c>
      <c r="DC7" s="65">
        <f t="shared" si="23"/>
        <v>81.099999999999994</v>
      </c>
      <c r="DD7" s="65">
        <f t="shared" si="23"/>
        <v>81.599999999999994</v>
      </c>
      <c r="DE7" s="65">
        <f t="shared" si="23"/>
        <v>80.099999999999994</v>
      </c>
      <c r="DF7" s="65">
        <f t="shared" si="23"/>
        <v>87.1</v>
      </c>
      <c r="DG7" s="65"/>
      <c r="DH7" s="65">
        <f>DH8</f>
        <v>11.2</v>
      </c>
      <c r="DI7" s="65">
        <f t="shared" ref="DI7:DQ7" si="24">DI8</f>
        <v>10.6</v>
      </c>
      <c r="DJ7" s="65">
        <f t="shared" si="24"/>
        <v>10</v>
      </c>
      <c r="DK7" s="65">
        <f t="shared" si="24"/>
        <v>10.5</v>
      </c>
      <c r="DL7" s="65">
        <f t="shared" si="24"/>
        <v>11.3</v>
      </c>
      <c r="DM7" s="65">
        <f t="shared" si="24"/>
        <v>17.600000000000001</v>
      </c>
      <c r="DN7" s="65">
        <f t="shared" si="24"/>
        <v>17.399999999999999</v>
      </c>
      <c r="DO7" s="65">
        <f t="shared" si="24"/>
        <v>16</v>
      </c>
      <c r="DP7" s="65">
        <f t="shared" si="24"/>
        <v>16</v>
      </c>
      <c r="DQ7" s="65">
        <f t="shared" si="24"/>
        <v>15.9</v>
      </c>
      <c r="DR7" s="65"/>
      <c r="DS7" s="65">
        <f>DS8</f>
        <v>81</v>
      </c>
      <c r="DT7" s="65">
        <f t="shared" ref="DT7:EB7" si="25">DT8</f>
        <v>79.599999999999994</v>
      </c>
      <c r="DU7" s="65">
        <f t="shared" si="25"/>
        <v>79.099999999999994</v>
      </c>
      <c r="DV7" s="65">
        <f t="shared" si="25"/>
        <v>79.7</v>
      </c>
      <c r="DW7" s="65">
        <f t="shared" si="25"/>
        <v>81.900000000000006</v>
      </c>
      <c r="DX7" s="65">
        <f t="shared" si="25"/>
        <v>52.7</v>
      </c>
      <c r="DY7" s="65">
        <f t="shared" si="25"/>
        <v>52.8</v>
      </c>
      <c r="DZ7" s="65">
        <f t="shared" si="25"/>
        <v>54.2</v>
      </c>
      <c r="EA7" s="65">
        <f t="shared" si="25"/>
        <v>55.4</v>
      </c>
      <c r="EB7" s="65">
        <f t="shared" si="25"/>
        <v>57.6</v>
      </c>
      <c r="EC7" s="65"/>
      <c r="ED7" s="65">
        <f>ED8</f>
        <v>74.400000000000006</v>
      </c>
      <c r="EE7" s="65">
        <f t="shared" ref="EE7:EM7" si="26">EE8</f>
        <v>65.5</v>
      </c>
      <c r="EF7" s="65">
        <f t="shared" si="26"/>
        <v>68.7</v>
      </c>
      <c r="EG7" s="65">
        <f t="shared" si="26"/>
        <v>66.900000000000006</v>
      </c>
      <c r="EH7" s="65">
        <f t="shared" si="26"/>
        <v>70.900000000000006</v>
      </c>
      <c r="EI7" s="65">
        <f t="shared" si="26"/>
        <v>70.5</v>
      </c>
      <c r="EJ7" s="65">
        <f t="shared" si="26"/>
        <v>68.900000000000006</v>
      </c>
      <c r="EK7" s="65">
        <f t="shared" si="26"/>
        <v>70.2</v>
      </c>
      <c r="EL7" s="65">
        <f t="shared" si="26"/>
        <v>72</v>
      </c>
      <c r="EM7" s="65">
        <f t="shared" si="26"/>
        <v>72.3</v>
      </c>
      <c r="EN7" s="65"/>
      <c r="EO7" s="66">
        <f>EO8</f>
        <v>29817611</v>
      </c>
      <c r="EP7" s="66">
        <f t="shared" ref="EP7:EX7" si="27">EP8</f>
        <v>31139694</v>
      </c>
      <c r="EQ7" s="66">
        <f t="shared" si="27"/>
        <v>31777667</v>
      </c>
      <c r="ER7" s="66">
        <f t="shared" si="27"/>
        <v>32401306</v>
      </c>
      <c r="ES7" s="66">
        <f t="shared" si="27"/>
        <v>32424333</v>
      </c>
      <c r="ET7" s="66">
        <f t="shared" si="27"/>
        <v>41785853</v>
      </c>
      <c r="EU7" s="66">
        <f t="shared" si="27"/>
        <v>44571078</v>
      </c>
      <c r="EV7" s="66">
        <f t="shared" si="27"/>
        <v>45346697</v>
      </c>
      <c r="EW7" s="66">
        <f t="shared" si="27"/>
        <v>44774257</v>
      </c>
      <c r="EX7" s="66">
        <f t="shared" si="27"/>
        <v>46069366</v>
      </c>
      <c r="EY7" s="66"/>
    </row>
    <row r="8" spans="1:155" s="67" customFormat="1">
      <c r="A8" s="48"/>
      <c r="B8" s="68">
        <v>2020</v>
      </c>
      <c r="C8" s="68">
        <v>128112</v>
      </c>
      <c r="D8" s="68">
        <v>46</v>
      </c>
      <c r="E8" s="68">
        <v>6</v>
      </c>
      <c r="F8" s="68">
        <v>0</v>
      </c>
      <c r="G8" s="68">
        <v>2</v>
      </c>
      <c r="H8" s="68" t="s">
        <v>167</v>
      </c>
      <c r="I8" s="68" t="s">
        <v>168</v>
      </c>
      <c r="J8" s="68" t="s">
        <v>169</v>
      </c>
      <c r="K8" s="68" t="s">
        <v>170</v>
      </c>
      <c r="L8" s="68" t="s">
        <v>171</v>
      </c>
      <c r="M8" s="68" t="s">
        <v>172</v>
      </c>
      <c r="N8" s="68" t="s">
        <v>173</v>
      </c>
      <c r="O8" s="68" t="s">
        <v>174</v>
      </c>
      <c r="P8" s="68" t="s">
        <v>175</v>
      </c>
      <c r="Q8" s="69">
        <v>10</v>
      </c>
      <c r="R8" s="68" t="s">
        <v>39</v>
      </c>
      <c r="S8" s="68" t="s">
        <v>176</v>
      </c>
      <c r="T8" s="68" t="s">
        <v>177</v>
      </c>
      <c r="U8" s="69" t="s">
        <v>39</v>
      </c>
      <c r="V8" s="69">
        <v>2116</v>
      </c>
      <c r="W8" s="68" t="s">
        <v>178</v>
      </c>
      <c r="X8" s="68" t="s">
        <v>39</v>
      </c>
      <c r="Y8" s="70" t="s">
        <v>179</v>
      </c>
      <c r="Z8" s="69">
        <v>36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36</v>
      </c>
      <c r="AF8" s="69">
        <v>36</v>
      </c>
      <c r="AG8" s="69" t="s">
        <v>39</v>
      </c>
      <c r="AH8" s="69">
        <v>36</v>
      </c>
      <c r="AI8" s="71">
        <v>101.2</v>
      </c>
      <c r="AJ8" s="71">
        <v>97.9</v>
      </c>
      <c r="AK8" s="71">
        <v>100.3</v>
      </c>
      <c r="AL8" s="71">
        <v>99.2</v>
      </c>
      <c r="AM8" s="71">
        <v>89.3</v>
      </c>
      <c r="AN8" s="71">
        <v>96.2</v>
      </c>
      <c r="AO8" s="71">
        <v>94.8</v>
      </c>
      <c r="AP8" s="71">
        <v>96.1</v>
      </c>
      <c r="AQ8" s="71">
        <v>96.7</v>
      </c>
      <c r="AR8" s="71">
        <v>98</v>
      </c>
      <c r="AS8" s="71">
        <v>102.5</v>
      </c>
      <c r="AT8" s="71">
        <v>96.5</v>
      </c>
      <c r="AU8" s="71">
        <v>92.2</v>
      </c>
      <c r="AV8" s="71">
        <v>94.3</v>
      </c>
      <c r="AW8" s="71">
        <v>94.6</v>
      </c>
      <c r="AX8" s="71">
        <v>83.1</v>
      </c>
      <c r="AY8" s="71">
        <v>69.5</v>
      </c>
      <c r="AZ8" s="71">
        <v>67.7</v>
      </c>
      <c r="BA8" s="71">
        <v>66.8</v>
      </c>
      <c r="BB8" s="71">
        <v>67.8</v>
      </c>
      <c r="BC8" s="71">
        <v>65</v>
      </c>
      <c r="BD8" s="71">
        <v>84.7</v>
      </c>
      <c r="BE8" s="72">
        <v>0</v>
      </c>
      <c r="BF8" s="72">
        <v>2.5</v>
      </c>
      <c r="BG8" s="72">
        <v>0.1</v>
      </c>
      <c r="BH8" s="72">
        <v>1</v>
      </c>
      <c r="BI8" s="72">
        <v>13.5</v>
      </c>
      <c r="BJ8" s="72">
        <v>156.6</v>
      </c>
      <c r="BK8" s="72">
        <v>106</v>
      </c>
      <c r="BL8" s="72">
        <v>118.7</v>
      </c>
      <c r="BM8" s="72">
        <v>121.7</v>
      </c>
      <c r="BN8" s="72">
        <v>132.30000000000001</v>
      </c>
      <c r="BO8" s="72">
        <v>69.3</v>
      </c>
      <c r="BP8" s="71">
        <v>89.8</v>
      </c>
      <c r="BQ8" s="71">
        <v>87.7</v>
      </c>
      <c r="BR8" s="71">
        <v>88.6</v>
      </c>
      <c r="BS8" s="71">
        <v>89.6</v>
      </c>
      <c r="BT8" s="71">
        <v>72.5</v>
      </c>
      <c r="BU8" s="71">
        <v>63.4</v>
      </c>
      <c r="BV8" s="71">
        <v>62.3</v>
      </c>
      <c r="BW8" s="71">
        <v>59.4</v>
      </c>
      <c r="BX8" s="71">
        <v>61.4</v>
      </c>
      <c r="BY8" s="71">
        <v>55.9</v>
      </c>
      <c r="BZ8" s="71">
        <v>67.2</v>
      </c>
      <c r="CA8" s="72">
        <v>28153</v>
      </c>
      <c r="CB8" s="72">
        <v>27859</v>
      </c>
      <c r="CC8" s="72">
        <v>28808</v>
      </c>
      <c r="CD8" s="72">
        <v>28908</v>
      </c>
      <c r="CE8" s="72">
        <v>29592</v>
      </c>
      <c r="CF8" s="72">
        <v>24479</v>
      </c>
      <c r="CG8" s="72">
        <v>25136</v>
      </c>
      <c r="CH8" s="72">
        <v>26485</v>
      </c>
      <c r="CI8" s="72">
        <v>27761</v>
      </c>
      <c r="CJ8" s="72">
        <v>29162</v>
      </c>
      <c r="CK8" s="71">
        <v>56733</v>
      </c>
      <c r="CL8" s="72">
        <v>6334</v>
      </c>
      <c r="CM8" s="72">
        <v>6499</v>
      </c>
      <c r="CN8" s="72">
        <v>6599</v>
      </c>
      <c r="CO8" s="72">
        <v>6863</v>
      </c>
      <c r="CP8" s="72">
        <v>7144</v>
      </c>
      <c r="CQ8" s="72">
        <v>8000</v>
      </c>
      <c r="CR8" s="72">
        <v>8023</v>
      </c>
      <c r="CS8" s="72">
        <v>8109</v>
      </c>
      <c r="CT8" s="72">
        <v>8307</v>
      </c>
      <c r="CU8" s="72">
        <v>8904</v>
      </c>
      <c r="CV8" s="71">
        <v>16778</v>
      </c>
      <c r="CW8" s="72">
        <v>49.9</v>
      </c>
      <c r="CX8" s="72">
        <v>54.9</v>
      </c>
      <c r="CY8" s="72">
        <v>48.7</v>
      </c>
      <c r="CZ8" s="72">
        <v>47.9</v>
      </c>
      <c r="DA8" s="72">
        <v>89</v>
      </c>
      <c r="DB8" s="72">
        <v>79.5</v>
      </c>
      <c r="DC8" s="72">
        <v>81.099999999999994</v>
      </c>
      <c r="DD8" s="72">
        <v>81.599999999999994</v>
      </c>
      <c r="DE8" s="72">
        <v>80.099999999999994</v>
      </c>
      <c r="DF8" s="72">
        <v>87.1</v>
      </c>
      <c r="DG8" s="72">
        <v>58.8</v>
      </c>
      <c r="DH8" s="72">
        <v>11.2</v>
      </c>
      <c r="DI8" s="72">
        <v>10.6</v>
      </c>
      <c r="DJ8" s="72">
        <v>10</v>
      </c>
      <c r="DK8" s="72">
        <v>10.5</v>
      </c>
      <c r="DL8" s="72">
        <v>11.3</v>
      </c>
      <c r="DM8" s="72">
        <v>17.600000000000001</v>
      </c>
      <c r="DN8" s="72">
        <v>17.399999999999999</v>
      </c>
      <c r="DO8" s="72">
        <v>16</v>
      </c>
      <c r="DP8" s="72">
        <v>16</v>
      </c>
      <c r="DQ8" s="72">
        <v>15.9</v>
      </c>
      <c r="DR8" s="72">
        <v>24.8</v>
      </c>
      <c r="DS8" s="71">
        <v>81</v>
      </c>
      <c r="DT8" s="71">
        <v>79.599999999999994</v>
      </c>
      <c r="DU8" s="71">
        <v>79.099999999999994</v>
      </c>
      <c r="DV8" s="71">
        <v>79.7</v>
      </c>
      <c r="DW8" s="71">
        <v>81.900000000000006</v>
      </c>
      <c r="DX8" s="71">
        <v>52.7</v>
      </c>
      <c r="DY8" s="71">
        <v>52.8</v>
      </c>
      <c r="DZ8" s="71">
        <v>54.2</v>
      </c>
      <c r="EA8" s="71">
        <v>55.4</v>
      </c>
      <c r="EB8" s="71">
        <v>57.6</v>
      </c>
      <c r="EC8" s="71">
        <v>54.8</v>
      </c>
      <c r="ED8" s="71">
        <v>74.400000000000006</v>
      </c>
      <c r="EE8" s="71">
        <v>65.5</v>
      </c>
      <c r="EF8" s="71">
        <v>68.7</v>
      </c>
      <c r="EG8" s="71">
        <v>66.900000000000006</v>
      </c>
      <c r="EH8" s="71">
        <v>70.900000000000006</v>
      </c>
      <c r="EI8" s="71">
        <v>70.5</v>
      </c>
      <c r="EJ8" s="71">
        <v>68.900000000000006</v>
      </c>
      <c r="EK8" s="71">
        <v>70.2</v>
      </c>
      <c r="EL8" s="71">
        <v>72</v>
      </c>
      <c r="EM8" s="71">
        <v>72.3</v>
      </c>
      <c r="EN8" s="71">
        <v>70.3</v>
      </c>
      <c r="EO8" s="72">
        <v>29817611</v>
      </c>
      <c r="EP8" s="72">
        <v>31139694</v>
      </c>
      <c r="EQ8" s="72">
        <v>31777667</v>
      </c>
      <c r="ER8" s="72">
        <v>32401306</v>
      </c>
      <c r="ES8" s="72">
        <v>32424333</v>
      </c>
      <c r="ET8" s="72">
        <v>41785853</v>
      </c>
      <c r="EU8" s="72">
        <v>44571078</v>
      </c>
      <c r="EV8" s="72">
        <v>45346697</v>
      </c>
      <c r="EW8" s="72">
        <v>44774257</v>
      </c>
      <c r="EX8" s="72">
        <v>46069366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180</v>
      </c>
      <c r="C10" s="77" t="s">
        <v>181</v>
      </c>
      <c r="D10" s="77" t="s">
        <v>182</v>
      </c>
      <c r="E10" s="77" t="s">
        <v>183</v>
      </c>
      <c r="F10" s="77" t="s">
        <v>184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2022-01-21T02:32:25Z</cp:lastPrinted>
  <dcterms:created xsi:type="dcterms:W3CDTF">2021-12-03T08:41:48Z</dcterms:created>
  <dcterms:modified xsi:type="dcterms:W3CDTF">2022-02-14T05:57:34Z</dcterms:modified>
  <cp:category/>
</cp:coreProperties>
</file>