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Q/U8yoVfpEKg9RxZMygLCeBvNEiRLgpX5az/Q2R481KtG7jLo9xNcrBWPiMSnXpO5wY6Ys4Pow79V5Z90gWwKA==" workbookSaltValue="no+paIyIZU2SWO4SlQb4L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<sst xmlns="http://schemas.openxmlformats.org/spreadsheetml/2006/main" count="236" uniqueCount="118">
  <si>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</si>
  <si>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</si>
  <si>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</si>
  <si>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</si>
  <si>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</si>
  <si>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</si>
  <si>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</si>
  <si>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</si>
  <si>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</si>
  <si>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</si>
  <si>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</si>
  <si>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</si>
  <si>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</si>
  <si>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</si>
  <si>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</si>
  <si>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</si>
  <si>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</si>
  <si>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</si>
  <si>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</si>
  <si>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</si>
  <si>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</si>
  <si>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</si>
  <si>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</si>
  <si>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</si>
  <si>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</si>
  <si>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</si>
  <si>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</si>
  <si>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</si>
  <si>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</si>
  <si>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</si>
  <si>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</si>
  <si>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</si>
  <si>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</si>
  <si>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</si>
  <si>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</si>
  <si>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</si>
  <si>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</si>
  <si>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</si>
  <si>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</si>
  <si>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</si>
  <si>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</si>
  <si>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</si>
  <si>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</si>
  <si>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</si>
  <si>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</si>
  <si>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</si>
  <si>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</si>
  <si>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</si>
  <si>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</si>
  <si>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</si>
  <si>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</si>
  <si>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</si>
  <si>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</si>
  <si>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</si>
  <si>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</si>
  <si>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</si>
  <si>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</si>
  <si>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</si>
  <si>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</si>
  <si>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</si>
  <si>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</si>
  <si>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</si>
  <si>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</si>
  <si>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</si>
  <si>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</si>
  <si>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</si>
  <si>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</si>
  <si>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</si>
  <si>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</si>
  <si>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</si>
  <si>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</si>
  <si>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</si>
  <si>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</si>
  <si>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</si>
  <si>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</si>
  <si>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</si>
  <si>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</si>
  <si>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</si>
  <si>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</si>
  <si>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</si>
  <si>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</si>
  <si>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</si>
  <si>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</si>
  <si>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</si>
  <si>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</si>
  <si>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</si>
  <si>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</si>
  <si>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</si>
  <si>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</si>
  <si>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</si>
  <si>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</si>
  <si>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</si>
  <si>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</si>
  <si>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</si>
  <si>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</si>
  <si>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</si>
  <si>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</si>
  <si>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</si>
  <si>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</si>
  <si>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</si>
  <si>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</si>
  <si>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</si>
  <si>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</si>
  <si>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</si>
  <si>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</si>
  <si>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</si>
  <si>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</si>
  <si>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</si>
  <si>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</si>
  <si>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</si>
  <si>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</si>
  <si>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</si>
  <si>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</si>
  <si>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</si>
  <si>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</si>
  <si>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・供用開始20年を経過した区域もあるため、必要に応じた改善が必要である。</t>
    <rPh sb="1" eb="3">
      <t>キョウヨウ</t>
    </rPh>
    <rPh sb="3" eb="5">
      <t>カイシ</t>
    </rPh>
    <rPh sb="7" eb="8">
      <t>ネン</t>
    </rPh>
    <rPh sb="9" eb="11">
      <t>ケイカ</t>
    </rPh>
    <rPh sb="13" eb="15">
      <t>クイキ</t>
    </rPh>
    <rPh sb="21" eb="23">
      <t>ヒツヨウ</t>
    </rPh>
    <rPh sb="24" eb="25">
      <t>オウ</t>
    </rPh>
    <rPh sb="27" eb="29">
      <t>カイゼン</t>
    </rPh>
    <rPh sb="30" eb="32">
      <t>ヒツヨウ</t>
    </rPh>
    <phoneticPr fontId="4"/>
  </si>
  <si>
    <t>・処理人口の減少と施設設備の老朽化に伴う更新時期を迎えており、増大するであろう支出に見合った収入の確保が厳しくなっている。
・今後の施設維持の為にも収入を増やす、支出を抑える取り組みが必要である。（汚泥乾燥機の賃貸、電力契約、処理施設機器の見直し等）</t>
    <phoneticPr fontId="4"/>
  </si>
  <si>
    <t>・処理人口の減少に伴い総収入も減少しており、収益的収支比率は前年度よりも低下している。
・処理人口の減少に伴い営業収益が減少していること及び残債があり他会計からの繰り入れを受けていることから経費回収率は平均よりも低い値に留まっている。
・施設利用率は平均よりも高い値を示しているものの汚水処理原価(円）は平均よりも高価な値を示しており他市町村よりも処理費用が高いことが分かる。
・水洗化率は前年度よりも増加しているが、これは未接続の家が新規に接続を行ったためである。
　　　　　　　　　</t>
    <rPh sb="1" eb="3">
      <t>ショリ</t>
    </rPh>
    <rPh sb="3" eb="5">
      <t>ジンコウ</t>
    </rPh>
    <rPh sb="6" eb="8">
      <t>ゲンショウ</t>
    </rPh>
    <rPh sb="9" eb="10">
      <t>トモナ</t>
    </rPh>
    <rPh sb="11" eb="12">
      <t>ソウ</t>
    </rPh>
    <rPh sb="12" eb="14">
      <t>シュウニュウ</t>
    </rPh>
    <rPh sb="15" eb="17">
      <t>ゲンショウ</t>
    </rPh>
    <rPh sb="22" eb="25">
      <t>シュウエキテキ</t>
    </rPh>
    <rPh sb="25" eb="27">
      <t>シュウシ</t>
    </rPh>
    <rPh sb="27" eb="29">
      <t>ヒリツ</t>
    </rPh>
    <rPh sb="30" eb="33">
      <t>ゼンネンド</t>
    </rPh>
    <rPh sb="36" eb="38">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</si>
</sst>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7F-4261-ACC2-D107073DBA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F7F-4261-ACC2-D107073DBA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A41-4089-9735-5CC375A57D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A41-4089-9735-5CC375A57D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78.3</c:v>
                </c:pt>
                <c:pt idx="1">
                  <c:v>79.52</c:v>
                </c:pt>
                <c:pt idx="2">
                  <c:v>80.84</c:v>
                </c:pt>
                <c:pt idx="3">
                  <c:v>83.3</c:v>
                </c:pt>
                <c:pt idx="4">
                  <c:v>84.29</c:v>
                </c:pt>
              </c:numCache>
            </c:numRef>
          </c:val>
          <c:extLst>
            <c:ext xmlns:c16="http://schemas.microsoft.com/office/drawing/2014/chart" uri="{C3380CC4-5D6E-409C-BE32-E72D297353CC}">
              <c16:uniqueId val="{00000000-36DE-44B2-9D87-35E5171D2B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6DE-44B2-9D87-35E5171D2B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37.090000000000003</c:v>
                </c:pt>
                <c:pt idx="1">
                  <c:v>35.950000000000003</c:v>
                </c:pt>
                <c:pt idx="2">
                  <c:v>34.54</c:v>
                </c:pt>
                <c:pt idx="3">
                  <c:v>35.049999999999997</c:v>
                </c:pt>
                <c:pt idx="4">
                  <c:v>34.17</c:v>
                </c:pt>
              </c:numCache>
            </c:numRef>
          </c:val>
          <c:extLst>
            <c:ext xmlns:c16="http://schemas.microsoft.com/office/drawing/2014/chart" uri="{C3380CC4-5D6E-409C-BE32-E72D297353CC}">
              <c16:uniqueId val="{00000000-6420-4A52-A297-E72B17780F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0-4A52-A297-E72B17780F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B-4D8A-BBF0-008D7A2043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B-4D8A-BBF0-008D7A2043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C-4E0A-9690-4745AB1730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C-4E0A-9690-4745AB1730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C-471C-B426-00FF339CF9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C-471C-B426-00FF339CF9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07-4710-B65B-2568DD449E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07-4710-B65B-2568DD449E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4.1100000000000003</c:v>
                </c:pt>
              </c:numCache>
            </c:numRef>
          </c:val>
          <c:extLst>
            <c:ext xmlns:c16="http://schemas.microsoft.com/office/drawing/2014/chart" uri="{C3380CC4-5D6E-409C-BE32-E72D297353CC}">
              <c16:uniqueId val="{00000000-B4DB-476D-8A7E-146913A43A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4DB-476D-8A7E-146913A43A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34.57</c:v>
                </c:pt>
                <c:pt idx="1">
                  <c:v>34.090000000000003</c:v>
                </c:pt>
                <c:pt idx="2">
                  <c:v>34.090000000000003</c:v>
                </c:pt>
                <c:pt idx="3">
                  <c:v>32.28</c:v>
                </c:pt>
                <c:pt idx="4">
                  <c:v>32.83</c:v>
                </c:pt>
              </c:numCache>
            </c:numRef>
          </c:val>
          <c:extLst>
            <c:ext xmlns:c16="http://schemas.microsoft.com/office/drawing/2014/chart" uri="{C3380CC4-5D6E-409C-BE32-E72D297353CC}">
              <c16:uniqueId val="{00000000-D54B-49BB-94B3-2B0CC5638F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54B-49BB-94B3-2B0CC5638F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360.35</c:v>
                </c:pt>
                <c:pt idx="1">
                  <c:v>368.35</c:v>
                </c:pt>
                <c:pt idx="2">
                  <c:v>372.1</c:v>
                </c:pt>
                <c:pt idx="3">
                  <c:v>372.01</c:v>
                </c:pt>
                <c:pt idx="4">
                  <c:v>365.34</c:v>
                </c:pt>
              </c:numCache>
            </c:numRef>
          </c:val>
          <c:extLst>
            <c:ext xmlns:c16="http://schemas.microsoft.com/office/drawing/2014/chart" uri="{C3380CC4-5D6E-409C-BE32-E72D297353CC}">
              <c16:uniqueId val="{00000000-1CE5-4EF2-8646-EABF83F15D3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CE5-4EF2-8646-EABF83F15D3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長南町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7743</v>
      </c>
      <c r="AM8" s="69"/>
      <c r="AN8" s="69"/>
      <c r="AO8" s="69"/>
      <c r="AP8" s="69"/>
      <c r="AQ8" s="69"/>
      <c r="AR8" s="69"/>
      <c r="AS8" s="69"/>
      <c r="AT8" s="68">
        <f>データ!T6</f>
        <v>65.510000000000005</v>
      </c>
      <c r="AU8" s="68"/>
      <c r="AV8" s="68"/>
      <c r="AW8" s="68"/>
      <c r="AX8" s="68"/>
      <c r="AY8" s="68"/>
      <c r="AZ8" s="68"/>
      <c r="BA8" s="68"/>
      <c r="BB8" s="68">
        <f>データ!U6</f>
        <v>118.2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40.33</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3113</v>
      </c>
      <c r="AM10" s="69"/>
      <c r="AN10" s="69"/>
      <c r="AO10" s="69"/>
      <c r="AP10" s="69"/>
      <c r="AQ10" s="69"/>
      <c r="AR10" s="69"/>
      <c r="AS10" s="69"/>
      <c r="AT10" s="68">
        <f>データ!W6</f>
        <v>5.41</v>
      </c>
      <c r="AU10" s="68"/>
      <c r="AV10" s="68"/>
      <c r="AW10" s="68"/>
      <c r="AX10" s="68"/>
      <c r="AY10" s="68"/>
      <c r="AZ10" s="68"/>
      <c r="BA10" s="68"/>
      <c r="BB10" s="68">
        <f>データ!X6</f>
        <v>575.41999999999996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B/zpmURj+S2miaPrdJy/T12wyUKQ78J+3N9tdfV6zgq6CnQdEUBJXXD7BpPbD+hrkGdaSJXNoSKAi2iGhbA1wg==" saltValue="aMqIL+jhldT4CSmjwfjV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124273</v>
      </c>
      <c r="D6" s="33">
        <f t="shared" si="3"/>
        <v>47</v>
      </c>
      <c r="E6" s="33">
        <f t="shared" si="3"/>
        <v>17</v>
      </c>
      <c r="F6" s="33">
        <f t="shared" si="3"/>
        <v>5</v>
      </c>
      <c r="G6" s="33">
        <f t="shared" si="3"/>
        <v>0</v>
      </c>
      <c r="H6" s="33" t="str">
        <f t="shared" si="3"/>
        <v>千葉県　長南町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40.33</v>
      </c>
      <c r="Q6" s="34">
        <f t="shared" si="3"/>
        <v>100</v>
      </c>
      <c r="R6" s="34">
        <f t="shared" si="3"/>
        <v>3850</v>
      </c>
      <c r="S6" s="34">
        <f t="shared" si="3"/>
        <v>7743</v>
      </c>
      <c r="T6" s="34">
        <f t="shared" si="3"/>
        <v>65.510000000000005</v>
      </c>
      <c r="U6" s="34">
        <f t="shared" si="3"/>
        <v>118.2</v>
      </c>
      <c r="V6" s="34">
        <f t="shared" si="3"/>
        <v>3113</v>
      </c>
      <c r="W6" s="34">
        <f t="shared" si="3"/>
        <v>5.41</v>
      </c>
      <c r="X6" s="34">
        <f t="shared" si="3"/>
        <v>575.41999999999996</v>
      </c>
      <c r="Y6" s="35">
        <f>IF(Y7="",NA(),Y7)</f>
        <v>37.090000000000003</v>
      </c>
      <c r="Z6" s="35">
        <f t="shared" ref="Z6:AH6" si="4">IF(Z7="",NA(),Z7)</f>
        <v>35.950000000000003</v>
      </c>
      <c r="AA6" s="35">
        <f t="shared" si="4"/>
        <v>34.54</v>
      </c>
      <c r="AB6" s="35">
        <f t="shared" si="4"/>
        <v>35.049999999999997</v>
      </c>
      <c r="AC6" s="35">
        <f t="shared" si="4"/>
        <v>34.17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4.1100000000000003</v>
      </c>
      <c r="BK6" s="35">
        <f t="shared" si="7"/>
        <v>974.93</v>
      </c>
      <c r="BL6" s="35">
        <f t="shared" si="7"/>
        <v>855.8</v>
      </c>
      <c r="BM6" s="35">
        <f t="shared" si="7"/>
        <v>789.46</v>
      </c>
      <c r="BN6" s="35">
        <f t="shared" si="7"/>
        <v>826.83</v>
      </c>
      <c r="BO6" s="35">
        <f t="shared" si="7"/>
        <v>867.83</v>
      </c>
      <c r="BP6" s="34" t="str">
        <f>IF(BP7="","",IF(BP7="-","【-】","【"&amp;SUBSTITUTE(TEXT(BP7,"#,##0.00"),"-","△")&amp;"】"))</f>
        <v>【832.52】</v>
      </c>
      <c r="BQ6" s="35">
        <f>IF(BQ7="",NA(),BQ7)</f>
        <v>34.57</v>
      </c>
      <c r="BR6" s="35">
        <f t="shared" ref="BR6:BZ6" si="8">IF(BR7="",NA(),BR7)</f>
        <v>34.090000000000003</v>
      </c>
      <c r="BS6" s="35">
        <f t="shared" si="8"/>
        <v>34.090000000000003</v>
      </c>
      <c r="BT6" s="35">
        <f t="shared" si="8"/>
        <v>32.28</v>
      </c>
      <c r="BU6" s="35">
        <f t="shared" si="8"/>
        <v>32.83</v>
      </c>
      <c r="BV6" s="35">
        <f t="shared" si="8"/>
        <v>55.32</v>
      </c>
      <c r="BW6" s="35">
        <f t="shared" si="8"/>
        <v>59.8</v>
      </c>
      <c r="BX6" s="35">
        <f t="shared" si="8"/>
        <v>57.77</v>
      </c>
      <c r="BY6" s="35">
        <f t="shared" si="8"/>
        <v>57.31</v>
      </c>
      <c r="BZ6" s="35">
        <f t="shared" si="8"/>
        <v>57.08</v>
      </c>
      <c r="CA6" s="34" t="str">
        <f>IF(CA7="","",IF(CA7="-","【-】","【"&amp;SUBSTITUTE(TEXT(CA7,"#,##0.00"),"-","△")&amp;"】"))</f>
        <v>【60.94】</v>
      </c>
      <c r="CB6" s="35">
        <f>IF(CB7="",NA(),CB7)</f>
        <v>360.35</v>
      </c>
      <c r="CC6" s="35">
        <f t="shared" ref="CC6:CK6" si="9">IF(CC7="",NA(),CC7)</f>
        <v>368.35</v>
      </c>
      <c r="CD6" s="35">
        <f t="shared" si="9"/>
        <v>372.1</v>
      </c>
      <c r="CE6" s="35">
        <f t="shared" si="9"/>
        <v>372.01</v>
      </c>
      <c r="CF6" s="35">
        <f t="shared" si="9"/>
        <v>365.34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100</v>
      </c>
      <c r="CN6" s="35">
        <f t="shared" ref="CN6:CV6" si="10">IF(CN7="",NA(),CN7)</f>
        <v>100</v>
      </c>
      <c r="CO6" s="35">
        <f t="shared" si="10"/>
        <v>100</v>
      </c>
      <c r="CP6" s="35">
        <f t="shared" si="10"/>
        <v>100</v>
      </c>
      <c r="CQ6" s="35">
        <f t="shared" si="10"/>
        <v>100</v>
      </c>
      <c r="CR6" s="35">
        <f t="shared" si="10"/>
        <v>60.65</v>
      </c>
      <c r="CS6" s="35">
        <f t="shared" si="10"/>
        <v>51.75</v>
      </c>
      <c r="CT6" s="35">
        <f t="shared" si="10"/>
        <v>50.68</v>
      </c>
      <c r="CU6" s="35">
        <f t="shared" si="10"/>
        <v>50.14</v>
      </c>
      <c r="CV6" s="35">
        <f t="shared" si="10"/>
        <v>54.83</v>
      </c>
      <c r="CW6" s="34" t="str">
        <f>IF(CW7="","",IF(CW7="-","【-】","【"&amp;SUBSTITUTE(TEXT(CW7,"#,##0.00"),"-","△")&amp;"】"))</f>
        <v>【54.84】</v>
      </c>
      <c r="CX6" s="35">
        <f>IF(CX7="",NA(),CX7)</f>
        <v>78.3</v>
      </c>
      <c r="CY6" s="35">
        <f t="shared" ref="CY6:DG6" si="11">IF(CY7="",NA(),CY7)</f>
        <v>79.52</v>
      </c>
      <c r="CZ6" s="35">
        <f t="shared" si="11"/>
        <v>80.84</v>
      </c>
      <c r="DA6" s="35">
        <f t="shared" si="11"/>
        <v>83.3</v>
      </c>
      <c r="DB6" s="35">
        <f t="shared" si="11"/>
        <v>84.29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124273</v>
      </c>
      <c r="D7" s="37">
        <v>47</v>
      </c>
      <c r="E7" s="37">
        <v>17</v>
      </c>
      <c r="F7" s="37">
        <v>5</v>
      </c>
      <c r="G7" s="37">
        <v>0</v>
      </c>
      <c r="H7" s="37" t="s">
        <v>97</v>
      </c>
      <c r="I7" s="37" t="s">
        <v>98</v>
      </c>
      <c r="J7" s="37" t="s">
        <v>99</v>
      </c>
      <c r="K7" s="37" t="s">
        <v>100</v>
      </c>
      <c r="L7" s="37" t="s">
        <v>101</v>
      </c>
      <c r="M7" s="37" t="s">
        <v>102</v>
      </c>
      <c r="N7" s="38" t="s">
        <v>103</v>
      </c>
      <c r="O7" s="38" t="s">
        <v>104</v>
      </c>
      <c r="P7" s="38">
        <v>40.33</v>
      </c>
      <c r="Q7" s="38">
        <v>100</v>
      </c>
      <c r="R7" s="38">
        <v>3850</v>
      </c>
      <c r="S7" s="38">
        <v>7743</v>
      </c>
      <c r="T7" s="38">
        <v>65.510000000000005</v>
      </c>
      <c r="U7" s="38">
        <v>118.2</v>
      </c>
      <c r="V7" s="38">
        <v>3113</v>
      </c>
      <c r="W7" s="38">
        <v>5.41</v>
      </c>
      <c r="X7" s="38">
        <v>575.41999999999996</v>
      </c>
      <c r="Y7" s="38">
        <v>37.090000000000003</v>
      </c>
      <c r="Z7" s="38">
        <v>35.950000000000003</v>
      </c>
      <c r="AA7" s="38">
        <v>34.54</v>
      </c>
      <c r="AB7" s="38">
        <v>35.049999999999997</v>
      </c>
      <c r="AC7" s="38">
        <v>34.17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4.1100000000000003</v>
      </c>
      <c r="BK7" s="38">
        <v>974.93</v>
      </c>
      <c r="BL7" s="38">
        <v>855.8</v>
      </c>
      <c r="BM7" s="38">
        <v>789.46</v>
      </c>
      <c r="BN7" s="38">
        <v>826.83</v>
      </c>
      <c r="BO7" s="38">
        <v>867.83</v>
      </c>
      <c r="BP7" s="38">
        <v>832.52</v>
      </c>
      <c r="BQ7" s="38">
        <v>34.57</v>
      </c>
      <c r="BR7" s="38">
        <v>34.090000000000003</v>
      </c>
      <c r="BS7" s="38">
        <v>34.090000000000003</v>
      </c>
      <c r="BT7" s="38">
        <v>32.28</v>
      </c>
      <c r="BU7" s="38">
        <v>32.83</v>
      </c>
      <c r="BV7" s="38">
        <v>55.32</v>
      </c>
      <c r="BW7" s="38">
        <v>59.8</v>
      </c>
      <c r="BX7" s="38">
        <v>57.77</v>
      </c>
      <c r="BY7" s="38">
        <v>57.31</v>
      </c>
      <c r="BZ7" s="38">
        <v>57.08</v>
      </c>
      <c r="CA7" s="38">
        <v>60.94</v>
      </c>
      <c r="CB7" s="38">
        <v>360.35</v>
      </c>
      <c r="CC7" s="38">
        <v>368.35</v>
      </c>
      <c r="CD7" s="38">
        <v>372.1</v>
      </c>
      <c r="CE7" s="38">
        <v>372.01</v>
      </c>
      <c r="CF7" s="38">
        <v>365.34</v>
      </c>
      <c r="CG7" s="38">
        <v>283.17</v>
      </c>
      <c r="CH7" s="38">
        <v>263.76</v>
      </c>
      <c r="CI7" s="38">
        <v>274.35000000000002</v>
      </c>
      <c r="CJ7" s="38">
        <v>273.52</v>
      </c>
      <c r="CK7" s="38">
        <v>274.99</v>
      </c>
      <c r="CL7" s="38">
        <v>253.04</v>
      </c>
      <c r="CM7" s="38">
        <v>100</v>
      </c>
      <c r="CN7" s="38">
        <v>100</v>
      </c>
      <c r="CO7" s="38">
        <v>100</v>
      </c>
      <c r="CP7" s="38">
        <v>100</v>
      </c>
      <c r="CQ7" s="38">
        <v>100</v>
      </c>
      <c r="CR7" s="38">
        <v>60.65</v>
      </c>
      <c r="CS7" s="38">
        <v>51.75</v>
      </c>
      <c r="CT7" s="38">
        <v>50.68</v>
      </c>
      <c r="CU7" s="38">
        <v>50.14</v>
      </c>
      <c r="CV7" s="38">
        <v>54.83</v>
      </c>
      <c r="CW7" s="38">
        <v>54.84</v>
      </c>
      <c r="CX7" s="38">
        <v>78.3</v>
      </c>
      <c r="CY7" s="38">
        <v>79.52</v>
      </c>
      <c r="CZ7" s="38">
        <v>80.84</v>
      </c>
      <c r="DA7" s="38">
        <v>83.3</v>
      </c>
      <c r="DB7" s="38">
        <v>84.29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2022-01-18T02:03:50Z</cp:lastPrinted>
  <dcterms:created xsi:type="dcterms:W3CDTF">2021-12-03T07:57:36Z</dcterms:created>
  <dcterms:modified xsi:type="dcterms:W3CDTF">2022-02-04T07:11:03Z</dcterms:modified>
  <cp:category/>
</cp:coreProperties>
</file>