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4下水道（特環）\"/>
    </mc:Choice>
  </mc:AlternateContent>
  <workbookProtection workbookAlgorithmName="SHA-512" workbookHashValue="NW2IrdikU18I/zIcN2HOa9Q514GUQvmT+/LjNVkr3TxFm1bMl1tKy5uziDzYbE3qTcKa5Gxg3ogjx772zKyCSg==" workbookSaltValue="QDY1njYqswLQhAPEv64jnw==" workbookSpinCount="100000" lockStructure="1"/>
  <bookViews>
    <workbookView xWindow="0" yWindow="0" windowWidth="13020" windowHeight="802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W10" i="4"/>
  <c r="I10"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<sst xmlns="http://schemas.openxmlformats.org/spreadsheetml/2006/main" count="236" uniqueCount="121">
  <si>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</si>
  <si>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</si>
  <si>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</si>
  <si>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</si>
  <si>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</si>
  <si>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</si>
  <si>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</si>
  <si>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</si>
  <si>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</si>
  <si>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</si>
  <si>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</si>
  <si>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</si>
  <si>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</si>
  <si>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</si>
  <si>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</si>
  <si>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</si>
  <si>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</si>
  <si>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</si>
  <si>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</si>
  <si>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</si>
  <si>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</si>
  <si>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</si>
  <si>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</si>
  <si>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</si>
  <si>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</si>
  <si>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</si>
  <si>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</si>
  <si>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</si>
  <si>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</si>
  <si>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</si>
  <si>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</si>
  <si>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</si>
  <si>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</si>
  <si>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</si>
  <si>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</si>
  <si>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</si>
  <si>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</si>
  <si>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</si>
  <si>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</si>
  <si>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</si>
  <si>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</si>
  <si>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</si>
  <si>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</si>
  <si>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</si>
  <si>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</si>
  <si>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</si>
  <si>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</si>
  <si>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</si>
  <si>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</si>
  <si>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</si>
  <si>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</si>
  <si>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</si>
  <si>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</si>
  <si>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</si>
  <si>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</si>
  <si>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</si>
  <si>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</si>
  <si>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</si>
  <si>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</si>
  <si>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</si>
  <si>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</si>
  <si>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</si>
  <si>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</si>
  <si>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</si>
  <si>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</si>
  <si>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</si>
  <si>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</si>
  <si>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</si>
  <si>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</si>
  <si>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</si>
  <si>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</si>
  <si>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</si>
  <si>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</si>
  <si>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</si>
  <si>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</si>
  <si>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</si>
  <si>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</si>
  <si>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</si>
  <si>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</si>
  <si>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</si>
  <si>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</si>
  <si>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</si>
  <si>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</si>
  <si>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</si>
  <si>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</si>
  <si>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</si>
  <si>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</si>
  <si>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</si>
  <si>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</si>
  <si>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</si>
  <si>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</si>
  <si>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</si>
  <si>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</si>
  <si>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</si>
  <si>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</si>
  <si>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</si>
  <si>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</si>
  <si>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</si>
  <si>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芝山町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</si>
  <si>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</si>
  <si>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</si>
  <si>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</si>
  <si>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</si>
  <si>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</si>
  <si>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</si>
  <si>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</si>
  <si>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</si>
  <si>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</si>
  <si>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</si>
  <si>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</si>
  <si>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</si>
  <si>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</si>
  <si>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</si>
  <si>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</si>
  <si>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</si>
  <si>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</si>
  <si>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</si>
  <si>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</si>
  <si>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現状、管渠整備工事が終了し、ストックマネジメント計画に基づいた維持管理主体の経営を行っています。
支出の面で汚水処理費の削減等、収入の面では料金改定等を行うことにより、経営改善を目指します。</t>
    <rPh sb="0" eb="2">
      <t>ゲンジョウ</t>
    </rPh>
    <rPh sb="3" eb="4">
      <t>カン</t>
    </rPh>
    <rPh sb="4" eb="5">
      <t>キョ</t>
    </rPh>
    <rPh sb="5" eb="7">
      <t>セイビ</t>
    </rPh>
    <rPh sb="7" eb="9">
      <t>コウジ</t>
    </rPh>
    <rPh sb="10" eb="12">
      <t>シュウリョウ</t>
    </rPh>
    <rPh sb="24" eb="26">
      <t>ケイカク</t>
    </rPh>
    <rPh sb="27" eb="28">
      <t>モト</t>
    </rPh>
    <rPh sb="31" eb="33">
      <t>イジ</t>
    </rPh>
    <rPh sb="33" eb="35">
      <t>カンリ</t>
    </rPh>
    <rPh sb="35" eb="37">
      <t>シュタイ</t>
    </rPh>
    <rPh sb="38" eb="40">
      <t>ケイエイ</t>
    </rPh>
    <rPh sb="41" eb="42">
      <t>オコナ</t>
    </rPh>
    <rPh sb="49" eb="51">
      <t>シシュツ</t>
    </rPh>
    <rPh sb="52" eb="53">
      <t>メン</t>
    </rPh>
    <rPh sb="54" eb="56">
      <t>オスイ</t>
    </rPh>
    <rPh sb="56" eb="58">
      <t>ショリ</t>
    </rPh>
    <rPh sb="58" eb="59">
      <t>ヒ</t>
    </rPh>
    <rPh sb="60" eb="62">
      <t>サクゲン</t>
    </rPh>
    <rPh sb="62" eb="63">
      <t>トウ</t>
    </rPh>
    <rPh sb="64" eb="66">
      <t>シュウニュウ</t>
    </rPh>
    <rPh sb="67" eb="68">
      <t>メン</t>
    </rPh>
    <rPh sb="70" eb="72">
      <t>リョウキン</t>
    </rPh>
    <rPh sb="72" eb="74">
      <t>カイテイ</t>
    </rPh>
    <rPh sb="74" eb="75">
      <t>トウ</t>
    </rPh>
    <rPh sb="76" eb="77">
      <t>オコナ</t>
    </rPh>
    <rPh sb="84" eb="86">
      <t>ケイエイ</t>
    </rPh>
    <rPh sb="86" eb="88">
      <t>カイゼン</t>
    </rPh>
    <rPh sb="89" eb="91">
      <t>メザ</t>
    </rPh>
    <phoneticPr fontId="4"/>
  </si>
  <si>
    <t>　芝山町の特定環境保全公共下水道事業は、平成17年度に供用開始しており現在まで施設の目立った老朽化はありませんが、マンホールポンプ等の修繕費が増加してきている。
　今後、老朽化が進む施設の維持管理を計画的に実施するため、平成30年度にストックマネジメント計画を策定しました。</t>
    <rPh sb="1" eb="4">
      <t>シバヤママチ</t>
    </rPh>
    <rPh sb="5" eb="7">
      <t>トクテイ</t>
    </rPh>
    <rPh sb="7" eb="9">
      <t>カンキョウ</t>
    </rPh>
    <rPh sb="9" eb="11">
      <t>ホゼン</t>
    </rPh>
    <rPh sb="11" eb="13">
      <t>コウキョウ</t>
    </rPh>
    <rPh sb="13" eb="16">
      <t>ゲスイドウ</t>
    </rPh>
    <rPh sb="16" eb="18">
      <t>ジギョウ</t>
    </rPh>
    <rPh sb="20" eb="22">
      <t>ヘイセイ</t>
    </rPh>
    <rPh sb="24" eb="26">
      <t>ネンド</t>
    </rPh>
    <rPh sb="27" eb="29">
      <t>キョウヨウ</t>
    </rPh>
    <rPh sb="29" eb="31">
      <t>カイシ</t>
    </rPh>
    <rPh sb="35" eb="37">
      <t>ゲンザイ</t>
    </rPh>
    <rPh sb="39" eb="41">
      <t>シセツ</t>
    </rPh>
    <rPh sb="42" eb="44">
      <t>メダ</t>
    </rPh>
    <rPh sb="46" eb="49">
      <t>ロウキュウカ</t>
    </rPh>
    <rPh sb="65" eb="66">
      <t>トウ</t>
    </rPh>
    <rPh sb="67" eb="70">
      <t>シュウゼンヒ</t>
    </rPh>
    <rPh sb="71" eb="73">
      <t>ゾウカ</t>
    </rPh>
    <rPh sb="82" eb="84">
      <t>コンゴ</t>
    </rPh>
    <rPh sb="85" eb="88">
      <t>ロウキュウカ</t>
    </rPh>
    <rPh sb="89" eb="90">
      <t>スス</t>
    </rPh>
    <rPh sb="91" eb="93">
      <t>シセツ</t>
    </rPh>
    <rPh sb="94" eb="96">
      <t>イジ</t>
    </rPh>
    <rPh sb="96" eb="98">
      <t>カンリ</t>
    </rPh>
    <rPh sb="99" eb="102">
      <t>ケイカクテキ</t>
    </rPh>
    <rPh sb="103" eb="105">
      <t>ジッシ</t>
    </rPh>
    <rPh sb="110" eb="112">
      <t>ヘイセイ</t>
    </rPh>
    <rPh sb="114" eb="116">
      <t>ネンド</t>
    </rPh>
    <rPh sb="127" eb="129">
      <t>ケイカク</t>
    </rPh>
    <rPh sb="130" eb="132">
      <t>サクテイ</t>
    </rPh>
    <phoneticPr fontId="4"/>
  </si>
  <si>
    <t>平成26年度に下水道事業を公共下水道事業と特定環境保全公共下水道事業に分けたため数値は各事業の按分の数値となっています。
①収益的収支比率は、料金収入及び一般会計繰入金等の収入で費用と地方債償還金の額を概ね賄っていることを表しています。
⑤経費回収率は、使用料で回収すべき費用に対して、どの程度使用料で賄えているかを表しています。類似団体より低い水準であり、4割以上を使用料以外で賄っているため、適正な使用料収入の確保及び汚水処理費の削減を図る必要があります。
⑥汚水処理原価は、1㎥あたりの処理単価を表しています。施設が新しく維持管理費が低く抑えらているため、類似団体の平均値より低い結果となっています。
⑦施設利用率は、令和元年度に供用開始した地区があり流入が増したため、それ以後は類似団体の平均値より高い利用率となっています。
⑧水洗化率は、類似団体と比較して低い水準にあります。向上のため処理区域内の未接続者に水洗化を促します。</t>
    <rPh sb="29" eb="32">
      <t>ゲスイドウ</t>
    </rPh>
    <rPh sb="62" eb="65">
      <t>シュウエキテキ</t>
    </rPh>
    <rPh sb="65" eb="67">
      <t>シュウシ</t>
    </rPh>
    <rPh sb="67" eb="69">
      <t>ヒリツ</t>
    </rPh>
    <rPh sb="71" eb="73">
      <t>リョウキン</t>
    </rPh>
    <rPh sb="73" eb="75">
      <t>シュウニュウ</t>
    </rPh>
    <rPh sb="75" eb="76">
      <t>オヨ</t>
    </rPh>
    <rPh sb="101" eb="102">
      <t>オオム</t>
    </rPh>
    <rPh sb="172" eb="173">
      <t>ヒク</t>
    </rPh>
    <rPh sb="181" eb="182">
      <t>ワリ</t>
    </rPh>
    <rPh sb="387" eb="388">
      <t>ヒク</t>
    </rPh>
    <rPh sb="397" eb="399">
      <t>コウジョウ</t>
    </rPh>
    <rPh sb="402" eb="404">
      <t>ショリ</t>
    </rPh>
    <rPh sb="404" eb="407">
      <t>クイキナイ</t>
    </rPh>
    <rPh sb="408" eb="411">
      <t>ミセツゾク</t>
    </rPh>
    <rPh sb="411" eb="412">
      <t>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</si>
</sst>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AA-4076-9304-D12384FF67B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0.36</c:v>
                </c:pt>
                <c:pt idx="4">
                  <c:v>0.39</c:v>
                </c:pt>
              </c:numCache>
            </c:numRef>
          </c:val>
          <c:smooth val="0"/>
          <c:extLst>
            <c:ext xmlns:c16="http://schemas.microsoft.com/office/drawing/2014/chart" uri="{C3380CC4-5D6E-409C-BE32-E72D297353CC}">
              <c16:uniqueId val="{00000001-39AA-4076-9304-D12384FF67B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17.5</c:v>
                </c:pt>
                <c:pt idx="1">
                  <c:v>30.25</c:v>
                </c:pt>
                <c:pt idx="2">
                  <c:v>33.15</c:v>
                </c:pt>
                <c:pt idx="3">
                  <c:v>53.45</c:v>
                </c:pt>
                <c:pt idx="4">
                  <c:v>53.25</c:v>
                </c:pt>
              </c:numCache>
            </c:numRef>
          </c:val>
          <c:extLst>
            <c:ext xmlns:c16="http://schemas.microsoft.com/office/drawing/2014/chart" uri="{C3380CC4-5D6E-409C-BE32-E72D297353CC}">
              <c16:uniqueId val="{00000000-AE59-4BF9-887B-BC8FCBD7B96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42.47</c:v>
                </c:pt>
                <c:pt idx="4">
                  <c:v>42.4</c:v>
                </c:pt>
              </c:numCache>
            </c:numRef>
          </c:val>
          <c:smooth val="0"/>
          <c:extLst>
            <c:ext xmlns:c16="http://schemas.microsoft.com/office/drawing/2014/chart" uri="{C3380CC4-5D6E-409C-BE32-E72D297353CC}">
              <c16:uniqueId val="{00000001-AE59-4BF9-887B-BC8FCBD7B96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71.540000000000006</c:v>
                </c:pt>
                <c:pt idx="1">
                  <c:v>72.23</c:v>
                </c:pt>
                <c:pt idx="2">
                  <c:v>69.62</c:v>
                </c:pt>
                <c:pt idx="3">
                  <c:v>63.65</c:v>
                </c:pt>
                <c:pt idx="4">
                  <c:v>63.32</c:v>
                </c:pt>
              </c:numCache>
            </c:numRef>
          </c:val>
          <c:extLst>
            <c:ext xmlns:c16="http://schemas.microsoft.com/office/drawing/2014/chart" uri="{C3380CC4-5D6E-409C-BE32-E72D297353CC}">
              <c16:uniqueId val="{00000000-48DA-492A-A3EF-3EE45D26E67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83.75</c:v>
                </c:pt>
                <c:pt idx="4">
                  <c:v>84.19</c:v>
                </c:pt>
              </c:numCache>
            </c:numRef>
          </c:val>
          <c:smooth val="0"/>
          <c:extLst>
            <c:ext xmlns:c16="http://schemas.microsoft.com/office/drawing/2014/chart" uri="{C3380CC4-5D6E-409C-BE32-E72D297353CC}">
              <c16:uniqueId val="{00000001-48DA-492A-A3EF-3EE45D26E67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99.93</c:v>
                </c:pt>
                <c:pt idx="1">
                  <c:v>100</c:v>
                </c:pt>
                <c:pt idx="2">
                  <c:v>99.98</c:v>
                </c:pt>
                <c:pt idx="3">
                  <c:v>102.31</c:v>
                </c:pt>
                <c:pt idx="4">
                  <c:v>94.03</c:v>
                </c:pt>
              </c:numCache>
            </c:numRef>
          </c:val>
          <c:extLst>
            <c:ext xmlns:c16="http://schemas.microsoft.com/office/drawing/2014/chart" uri="{C3380CC4-5D6E-409C-BE32-E72D297353CC}">
              <c16:uniqueId val="{00000000-9A9A-4BB2-855E-0BF5FEB48EC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9A-4BB2-855E-0BF5FEB48EC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AF-4AB0-9B86-3AF61932169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AF-4AB0-9B86-3AF61932169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18-4970-B00C-27118DA7CD5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18-4970-B00C-27118DA7CD5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8C-455E-BB1F-C5235C77672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8C-455E-BB1F-C5235C77672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77-46F5-B690-E62953385E1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77-46F5-B690-E62953385E1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formatCode="#,##0.00;&quot;△&quot;#,##0.00;&quot;-&quot;">
                  <c:v>4386.45</c:v>
                </c:pt>
                <c:pt idx="3">
                  <c:v>0</c:v>
                </c:pt>
                <c:pt idx="4">
                  <c:v>0</c:v>
                </c:pt>
              </c:numCache>
            </c:numRef>
          </c:val>
          <c:extLst>
            <c:ext xmlns:c16="http://schemas.microsoft.com/office/drawing/2014/chart" uri="{C3380CC4-5D6E-409C-BE32-E72D297353CC}">
              <c16:uniqueId val="{00000000-8718-4208-B9F7-62741E6EF73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1206.79</c:v>
                </c:pt>
                <c:pt idx="4">
                  <c:v>1258.43</c:v>
                </c:pt>
              </c:numCache>
            </c:numRef>
          </c:val>
          <c:smooth val="0"/>
          <c:extLst>
            <c:ext xmlns:c16="http://schemas.microsoft.com/office/drawing/2014/chart" uri="{C3380CC4-5D6E-409C-BE32-E72D297353CC}">
              <c16:uniqueId val="{00000001-8718-4208-B9F7-62741E6EF73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57.96</c:v>
                </c:pt>
                <c:pt idx="1">
                  <c:v>72.61</c:v>
                </c:pt>
                <c:pt idx="2">
                  <c:v>88.86</c:v>
                </c:pt>
                <c:pt idx="3">
                  <c:v>71.61</c:v>
                </c:pt>
                <c:pt idx="4">
                  <c:v>56.71</c:v>
                </c:pt>
              </c:numCache>
            </c:numRef>
          </c:val>
          <c:extLst>
            <c:ext xmlns:c16="http://schemas.microsoft.com/office/drawing/2014/chart" uri="{C3380CC4-5D6E-409C-BE32-E72D297353CC}">
              <c16:uniqueId val="{00000000-D5CF-4CFF-A795-7F583E41C24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71.84</c:v>
                </c:pt>
                <c:pt idx="4">
                  <c:v>73.36</c:v>
                </c:pt>
              </c:numCache>
            </c:numRef>
          </c:val>
          <c:smooth val="0"/>
          <c:extLst>
            <c:ext xmlns:c16="http://schemas.microsoft.com/office/drawing/2014/chart" uri="{C3380CC4-5D6E-409C-BE32-E72D297353CC}">
              <c16:uniqueId val="{00000001-D5CF-4CFF-A795-7F583E41C24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317.29000000000002</c:v>
                </c:pt>
                <c:pt idx="1">
                  <c:v>181.58</c:v>
                </c:pt>
                <c:pt idx="2">
                  <c:v>174.17</c:v>
                </c:pt>
                <c:pt idx="3">
                  <c:v>144.9</c:v>
                </c:pt>
                <c:pt idx="4">
                  <c:v>187.78</c:v>
                </c:pt>
              </c:numCache>
            </c:numRef>
          </c:val>
          <c:extLst>
            <c:ext xmlns:c16="http://schemas.microsoft.com/office/drawing/2014/chart" uri="{C3380CC4-5D6E-409C-BE32-E72D297353CC}">
              <c16:uniqueId val="{00000000-7E53-4E71-B474-C8447FA5AF5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228.47</c:v>
                </c:pt>
                <c:pt idx="4">
                  <c:v>224.88</c:v>
                </c:pt>
              </c:numCache>
            </c:numRef>
          </c:val>
          <c:smooth val="0"/>
          <c:extLst>
            <c:ext xmlns:c16="http://schemas.microsoft.com/office/drawing/2014/chart" uri="{C3380CC4-5D6E-409C-BE32-E72D297353CC}">
              <c16:uniqueId val="{00000001-7E53-4E71-B474-C8447FA5AF5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芝山町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7116</v>
      </c>
      <c r="AM8" s="51"/>
      <c r="AN8" s="51"/>
      <c r="AO8" s="51"/>
      <c r="AP8" s="51"/>
      <c r="AQ8" s="51"/>
      <c r="AR8" s="51"/>
      <c r="AS8" s="51"/>
      <c r="AT8" s="46">
        <f>データ!T6</f>
        <v>43.24</v>
      </c>
      <c r="AU8" s="46"/>
      <c r="AV8" s="46"/>
      <c r="AW8" s="46"/>
      <c r="AX8" s="46"/>
      <c r="AY8" s="46"/>
      <c r="AZ8" s="46"/>
      <c r="BA8" s="46"/>
      <c r="BB8" s="46">
        <f>データ!U6</f>
        <v>164.57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16.96</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1205</v>
      </c>
      <c r="AM10" s="51"/>
      <c r="AN10" s="51"/>
      <c r="AO10" s="51"/>
      <c r="AP10" s="51"/>
      <c r="AQ10" s="51"/>
      <c r="AR10" s="51"/>
      <c r="AS10" s="51"/>
      <c r="AT10" s="46">
        <f>データ!W6</f>
        <v>0.81</v>
      </c>
      <c r="AU10" s="46"/>
      <c r="AV10" s="46"/>
      <c r="AW10" s="46"/>
      <c r="AX10" s="46"/>
      <c r="AY10" s="46"/>
      <c r="AZ10" s="46"/>
      <c r="BA10" s="46"/>
      <c r="BB10" s="46">
        <f>データ!X6</f>
        <v>1487.65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44</v>
      </c>
      <c r="O86" s="26" t="str">
        <f>データ!EO6</f>
        <v>【0.30】</v>
      </c>
    </row>
  </sheetData>
  <sheetProtection algorithmName="SHA-512" hashValue="BeDeS+Xr16eQphM5TFv+LrhU2STo+U8krEAM6z1ZAucH+Y8rkq6A/CrOtvqtgMD0rzq6JHQMLIvHCTp9+uV2fA==" saltValue="M24SfQAzTJwf+fEpC8Hhb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124095</v>
      </c>
      <c r="D6" s="33">
        <f t="shared" si="3"/>
        <v>47</v>
      </c>
      <c r="E6" s="33">
        <f t="shared" si="3"/>
        <v>17</v>
      </c>
      <c r="F6" s="33">
        <f t="shared" si="3"/>
        <v>4</v>
      </c>
      <c r="G6" s="33">
        <f t="shared" si="3"/>
        <v>0</v>
      </c>
      <c r="H6" s="33" t="str">
        <f t="shared" si="3"/>
        <v>千葉県　芝山町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16.96</v>
      </c>
      <c r="Q6" s="34">
        <f t="shared" si="3"/>
        <v>100</v>
      </c>
      <c r="R6" s="34">
        <f t="shared" si="3"/>
        <v>3850</v>
      </c>
      <c r="S6" s="34">
        <f t="shared" si="3"/>
        <v>7116</v>
      </c>
      <c r="T6" s="34">
        <f t="shared" si="3"/>
        <v>43.24</v>
      </c>
      <c r="U6" s="34">
        <f t="shared" si="3"/>
        <v>164.57</v>
      </c>
      <c r="V6" s="34">
        <f t="shared" si="3"/>
        <v>1205</v>
      </c>
      <c r="W6" s="34">
        <f t="shared" si="3"/>
        <v>0.81</v>
      </c>
      <c r="X6" s="34">
        <f t="shared" si="3"/>
        <v>1487.65</v>
      </c>
      <c r="Y6" s="35">
        <f>IF(Y7="",NA(),Y7)</f>
        <v>99.93</v>
      </c>
      <c r="Z6" s="35">
        <f t="shared" ref="Z6:AH6" si="4">IF(Z7="",NA(),Z7)</f>
        <v>100</v>
      </c>
      <c r="AA6" s="35">
        <f t="shared" si="4"/>
        <v>99.98</v>
      </c>
      <c r="AB6" s="35">
        <f t="shared" si="4"/>
        <v>102.31</v>
      </c>
      <c r="AC6" s="35">
        <f t="shared" si="4"/>
        <v>94.03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4386.45</v>
      </c>
      <c r="BI6" s="34">
        <f t="shared" si="7"/>
        <v>0</v>
      </c>
      <c r="BJ6" s="34">
        <f t="shared" si="7"/>
        <v>0</v>
      </c>
      <c r="BK6" s="35">
        <f t="shared" si="7"/>
        <v>1592.72</v>
      </c>
      <c r="BL6" s="35">
        <f t="shared" si="7"/>
        <v>1223.96</v>
      </c>
      <c r="BM6" s="35">
        <f t="shared" si="7"/>
        <v>1269.1500000000001</v>
      </c>
      <c r="BN6" s="35">
        <f t="shared" si="7"/>
        <v>1206.79</v>
      </c>
      <c r="BO6" s="35">
        <f t="shared" si="7"/>
        <v>1258.43</v>
      </c>
      <c r="BP6" s="34" t="str">
        <f>IF(BP7="","",IF(BP7="-","【-】","【"&amp;SUBSTITUTE(TEXT(BP7,"#,##0.00"),"-","△")&amp;"】"))</f>
        <v>【1,260.21】</v>
      </c>
      <c r="BQ6" s="35">
        <f>IF(BQ7="",NA(),BQ7)</f>
        <v>57.96</v>
      </c>
      <c r="BR6" s="35">
        <f t="shared" ref="BR6:BZ6" si="8">IF(BR7="",NA(),BR7)</f>
        <v>72.61</v>
      </c>
      <c r="BS6" s="35">
        <f t="shared" si="8"/>
        <v>88.86</v>
      </c>
      <c r="BT6" s="35">
        <f t="shared" si="8"/>
        <v>71.61</v>
      </c>
      <c r="BU6" s="35">
        <f t="shared" si="8"/>
        <v>56.71</v>
      </c>
      <c r="BV6" s="35">
        <f t="shared" si="8"/>
        <v>53.7</v>
      </c>
      <c r="BW6" s="35">
        <f t="shared" si="8"/>
        <v>61.54</v>
      </c>
      <c r="BX6" s="35">
        <f t="shared" si="8"/>
        <v>63.97</v>
      </c>
      <c r="BY6" s="35">
        <f t="shared" si="8"/>
        <v>71.84</v>
      </c>
      <c r="BZ6" s="35">
        <f t="shared" si="8"/>
        <v>73.36</v>
      </c>
      <c r="CA6" s="34" t="str">
        <f>IF(CA7="","",IF(CA7="-","【-】","【"&amp;SUBSTITUTE(TEXT(CA7,"#,##0.00"),"-","△")&amp;"】"))</f>
        <v>【75.29】</v>
      </c>
      <c r="CB6" s="35">
        <f>IF(CB7="",NA(),CB7)</f>
        <v>317.29000000000002</v>
      </c>
      <c r="CC6" s="35">
        <f t="shared" ref="CC6:CK6" si="9">IF(CC7="",NA(),CC7)</f>
        <v>181.58</v>
      </c>
      <c r="CD6" s="35">
        <f t="shared" si="9"/>
        <v>174.17</v>
      </c>
      <c r="CE6" s="35">
        <f t="shared" si="9"/>
        <v>144.9</v>
      </c>
      <c r="CF6" s="35">
        <f t="shared" si="9"/>
        <v>187.78</v>
      </c>
      <c r="CG6" s="35">
        <f t="shared" si="9"/>
        <v>300.35000000000002</v>
      </c>
      <c r="CH6" s="35">
        <f t="shared" si="9"/>
        <v>267.86</v>
      </c>
      <c r="CI6" s="35">
        <f t="shared" si="9"/>
        <v>256.82</v>
      </c>
      <c r="CJ6" s="35">
        <f t="shared" si="9"/>
        <v>228.47</v>
      </c>
      <c r="CK6" s="35">
        <f t="shared" si="9"/>
        <v>224.88</v>
      </c>
      <c r="CL6" s="34" t="str">
        <f>IF(CL7="","",IF(CL7="-","【-】","【"&amp;SUBSTITUTE(TEXT(CL7,"#,##0.00"),"-","△")&amp;"】"))</f>
        <v>【215.41】</v>
      </c>
      <c r="CM6" s="35">
        <f>IF(CM7="",NA(),CM7)</f>
        <v>17.5</v>
      </c>
      <c r="CN6" s="35">
        <f t="shared" ref="CN6:CV6" si="10">IF(CN7="",NA(),CN7)</f>
        <v>30.25</v>
      </c>
      <c r="CO6" s="35">
        <f t="shared" si="10"/>
        <v>33.15</v>
      </c>
      <c r="CP6" s="35">
        <f t="shared" si="10"/>
        <v>53.45</v>
      </c>
      <c r="CQ6" s="35">
        <f t="shared" si="10"/>
        <v>53.25</v>
      </c>
      <c r="CR6" s="35">
        <f t="shared" si="10"/>
        <v>37.72</v>
      </c>
      <c r="CS6" s="35">
        <f t="shared" si="10"/>
        <v>37.08</v>
      </c>
      <c r="CT6" s="35">
        <f t="shared" si="10"/>
        <v>37.46</v>
      </c>
      <c r="CU6" s="35">
        <f t="shared" si="10"/>
        <v>42.47</v>
      </c>
      <c r="CV6" s="35">
        <f t="shared" si="10"/>
        <v>42.4</v>
      </c>
      <c r="CW6" s="34" t="str">
        <f>IF(CW7="","",IF(CW7="-","【-】","【"&amp;SUBSTITUTE(TEXT(CW7,"#,##0.00"),"-","△")&amp;"】"))</f>
        <v>【42.90】</v>
      </c>
      <c r="CX6" s="35">
        <f>IF(CX7="",NA(),CX7)</f>
        <v>71.540000000000006</v>
      </c>
      <c r="CY6" s="35">
        <f t="shared" ref="CY6:DG6" si="11">IF(CY7="",NA(),CY7)</f>
        <v>72.23</v>
      </c>
      <c r="CZ6" s="35">
        <f t="shared" si="11"/>
        <v>69.62</v>
      </c>
      <c r="DA6" s="35">
        <f t="shared" si="11"/>
        <v>63.65</v>
      </c>
      <c r="DB6" s="35">
        <f t="shared" si="11"/>
        <v>63.32</v>
      </c>
      <c r="DC6" s="35">
        <f t="shared" si="11"/>
        <v>68.459999999999994</v>
      </c>
      <c r="DD6" s="35">
        <f t="shared" si="11"/>
        <v>67.22</v>
      </c>
      <c r="DE6" s="35">
        <f t="shared" si="11"/>
        <v>67.459999999999994</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0.13</v>
      </c>
      <c r="EL6" s="35">
        <f t="shared" si="14"/>
        <v>0.09</v>
      </c>
      <c r="EM6" s="35">
        <f t="shared" si="14"/>
        <v>0.36</v>
      </c>
      <c r="EN6" s="35">
        <f t="shared" si="14"/>
        <v>0.39</v>
      </c>
      <c r="EO6" s="34" t="str">
        <f>IF(EO7="","",IF(EO7="-","【-】","【"&amp;SUBSTITUTE(TEXT(EO7,"#,##0.00"),"-","△")&amp;"】"))</f>
        <v>【0.30】</v>
      </c>
    </row>
    <row r="7" spans="1:145" s="36" customFormat="1" x14ac:dyDescent="0.15">
      <c r="A7" s="28"/>
      <c r="B7" s="37">
        <v>2020</v>
      </c>
      <c r="C7" s="37">
        <v>124095</v>
      </c>
      <c r="D7" s="37">
        <v>47</v>
      </c>
      <c r="E7" s="37">
        <v>17</v>
      </c>
      <c r="F7" s="37">
        <v>4</v>
      </c>
      <c r="G7" s="37">
        <v>0</v>
      </c>
      <c r="H7" s="37" t="s">
        <v>98</v>
      </c>
      <c r="I7" s="37" t="s">
        <v>99</v>
      </c>
      <c r="J7" s="37" t="s">
        <v>100</v>
      </c>
      <c r="K7" s="37" t="s">
        <v>101</v>
      </c>
      <c r="L7" s="37" t="s">
        <v>102</v>
      </c>
      <c r="M7" s="37" t="s">
        <v>103</v>
      </c>
      <c r="N7" s="38" t="s">
        <v>104</v>
      </c>
      <c r="O7" s="38" t="s">
        <v>105</v>
      </c>
      <c r="P7" s="38">
        <v>16.96</v>
      </c>
      <c r="Q7" s="38">
        <v>100</v>
      </c>
      <c r="R7" s="38">
        <v>3850</v>
      </c>
      <c r="S7" s="38">
        <v>7116</v>
      </c>
      <c r="T7" s="38">
        <v>43.24</v>
      </c>
      <c r="U7" s="38">
        <v>164.57</v>
      </c>
      <c r="V7" s="38">
        <v>1205</v>
      </c>
      <c r="W7" s="38">
        <v>0.81</v>
      </c>
      <c r="X7" s="38">
        <v>1487.65</v>
      </c>
      <c r="Y7" s="38">
        <v>99.93</v>
      </c>
      <c r="Z7" s="38">
        <v>100</v>
      </c>
      <c r="AA7" s="38">
        <v>99.98</v>
      </c>
      <c r="AB7" s="38">
        <v>102.31</v>
      </c>
      <c r="AC7" s="38">
        <v>94.03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4386.45</v>
      </c>
      <c r="BI7" s="38">
        <v>0</v>
      </c>
      <c r="BJ7" s="38">
        <v>0</v>
      </c>
      <c r="BK7" s="38">
        <v>1592.72</v>
      </c>
      <c r="BL7" s="38">
        <v>1223.96</v>
      </c>
      <c r="BM7" s="38">
        <v>1269.1500000000001</v>
      </c>
      <c r="BN7" s="38">
        <v>1206.79</v>
      </c>
      <c r="BO7" s="38">
        <v>1258.43</v>
      </c>
      <c r="BP7" s="38">
        <v>1260.21</v>
      </c>
      <c r="BQ7" s="38">
        <v>57.96</v>
      </c>
      <c r="BR7" s="38">
        <v>72.61</v>
      </c>
      <c r="BS7" s="38">
        <v>88.86</v>
      </c>
      <c r="BT7" s="38">
        <v>71.61</v>
      </c>
      <c r="BU7" s="38">
        <v>56.71</v>
      </c>
      <c r="BV7" s="38">
        <v>53.7</v>
      </c>
      <c r="BW7" s="38">
        <v>61.54</v>
      </c>
      <c r="BX7" s="38">
        <v>63.97</v>
      </c>
      <c r="BY7" s="38">
        <v>71.84</v>
      </c>
      <c r="BZ7" s="38">
        <v>73.36</v>
      </c>
      <c r="CA7" s="38">
        <v>75.290000000000006</v>
      </c>
      <c r="CB7" s="38">
        <v>317.29000000000002</v>
      </c>
      <c r="CC7" s="38">
        <v>181.58</v>
      </c>
      <c r="CD7" s="38">
        <v>174.17</v>
      </c>
      <c r="CE7" s="38">
        <v>144.9</v>
      </c>
      <c r="CF7" s="38">
        <v>187.78</v>
      </c>
      <c r="CG7" s="38">
        <v>300.35000000000002</v>
      </c>
      <c r="CH7" s="38">
        <v>267.86</v>
      </c>
      <c r="CI7" s="38">
        <v>256.82</v>
      </c>
      <c r="CJ7" s="38">
        <v>228.47</v>
      </c>
      <c r="CK7" s="38">
        <v>224.88</v>
      </c>
      <c r="CL7" s="38">
        <v>215.41</v>
      </c>
      <c r="CM7" s="38">
        <v>17.5</v>
      </c>
      <c r="CN7" s="38">
        <v>30.25</v>
      </c>
      <c r="CO7" s="38">
        <v>33.15</v>
      </c>
      <c r="CP7" s="38">
        <v>53.45</v>
      </c>
      <c r="CQ7" s="38">
        <v>53.25</v>
      </c>
      <c r="CR7" s="38">
        <v>37.72</v>
      </c>
      <c r="CS7" s="38">
        <v>37.08</v>
      </c>
      <c r="CT7" s="38">
        <v>37.46</v>
      </c>
      <c r="CU7" s="38">
        <v>42.47</v>
      </c>
      <c r="CV7" s="38">
        <v>42.4</v>
      </c>
      <c r="CW7" s="38">
        <v>42.9</v>
      </c>
      <c r="CX7" s="38">
        <v>71.540000000000006</v>
      </c>
      <c r="CY7" s="38">
        <v>72.23</v>
      </c>
      <c r="CZ7" s="38">
        <v>69.62</v>
      </c>
      <c r="DA7" s="38">
        <v>63.65</v>
      </c>
      <c r="DB7" s="38">
        <v>63.32</v>
      </c>
      <c r="DC7" s="38">
        <v>68.459999999999994</v>
      </c>
      <c r="DD7" s="38">
        <v>67.22</v>
      </c>
      <c r="DE7" s="38">
        <v>67.459999999999994</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0.13</v>
      </c>
      <c r="EL7" s="38">
        <v>0.09</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2022-01-24T04:25:45Z</cp:lastPrinted>
  <dcterms:created xsi:type="dcterms:W3CDTF">2021-12-03T07:50:33Z</dcterms:created>
  <dcterms:modified xsi:type="dcterms:W3CDTF">2022-02-04T07:20:07Z</dcterms:modified>
  <cp:category/>
</cp:coreProperties>
</file>