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010上水道\"/>
    </mc:Choice>
  </mc:AlternateContent>
  <workbookProtection workbookAlgorithmName="SHA-512" workbookHashValue="6nU4lrv9r05IyGrmXjiKkv0Ep/9XCmsn17gtTR5MVA/YLTWoxCl3HZDc+WW3pwVfv8mXo78Jpx2yIVCYObkSTA==" workbookSaltValue="mMSJ7kwk/8AdE75N3Si2F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AD8" i="4" s="1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H85" i="4"/>
  <c r="G85" i="4"/>
  <c r="E85" i="4"/>
  <c r="BB10" i="4"/>
  <c r="AT10" i="4"/>
  <c r="AL10" i="4"/>
  <c r="W10" i="4"/>
  <c r="I10" i="4"/>
  <c r="B10" i="4"/>
  <c r="BB8" i="4"/>
  <c r="AT8" i="4"/>
  <c r="W8" i="4"/>
  <c r="P8" i="4"/>
  <c r="B8" i="4"/>
</calcChain>
</file>

<file path=xl/sharedStrings.xml><?xml version="1.0" encoding="utf-8"?>
<sst xmlns="http://schemas.openxmlformats.org/spreadsheetml/2006/main" count="231" uniqueCount="112">
  <si>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</si>
  <si>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</si>
  <si>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</si>
  <si>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</si>
  <si>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</si>
  <si>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</si>
  <si>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</si>
  <si>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</si>
  <si>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</si>
  <si>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</si>
  <si>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</si>
  <si>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</si>
  <si>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</si>
  <si>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</si>
  <si>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</si>
  <si>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</si>
  <si>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</si>
  <si>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</si>
  <si>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</si>
  <si>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</si>
  <si>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</si>
  <si>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</si>
  <si>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</si>
  <si>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</si>
  <si>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</si>
  <si>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</si>
  <si>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</si>
  <si>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</si>
  <si>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</si>
  <si>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</si>
  <si>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</si>
  <si>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</si>
  <si>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</si>
  <si>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</si>
  <si>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</si>
  <si>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</si>
  <si>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</si>
  <si>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</si>
  <si>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</si>
  <si>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</si>
  <si>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</si>
  <si>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</si>
  <si>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</si>
  <si>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</si>
  <si>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</si>
  <si>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</si>
  <si>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</si>
  <si>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</si>
  <si>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</si>
  <si>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</si>
  <si>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</si>
  <si>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</si>
  <si>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</si>
  <si>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</si>
  <si>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</si>
  <si>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</si>
  <si>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</si>
  <si>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</si>
  <si>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</si>
  <si>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</si>
  <si>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</si>
  <si>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</si>
  <si>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</si>
  <si>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</si>
  <si>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</si>
  <si>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</si>
  <si>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</si>
  <si>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</si>
  <si>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</si>
  <si>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</si>
  <si>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</si>
  <si>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</si>
  <si>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</si>
  <si>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</si>
  <si>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</si>
  <si>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</si>
  <si>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</si>
  <si>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</si>
  <si>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</si>
  <si>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</si>
  <si>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</si>
  <si>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</si>
  <si>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</si>
  <si>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</si>
  <si>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</si>
  <si>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</si>
  <si>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</si>
  <si>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</si>
  <si>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</si>
  <si>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</si>
  <si>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</si>
  <si>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</si>
  <si>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九十九里地域水道企業団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</si>
  <si>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</si>
  <si>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</si>
  <si>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</si>
  <si>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</si>
  <si>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</si>
  <si>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</si>
  <si>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</si>
  <si>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</si>
  <si>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</si>
  <si>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</si>
  <si>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</si>
  <si>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</si>
  <si>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</si>
  <si>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</si>
  <si>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</si>
  <si>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</si>
  <si>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当企業団において、創設事業で建設した水道施設は稼動から約40年の期間が経過し、施設の老朽化が進んでいるため、有形固定資産減価償却率は年々上昇し、償却対象資産の減価償却が進んでいることを示しています。
　また、約86㎞ある管路についても、法定耐用年数(40年)を超えた管路の割合が上昇していることから、更新時期を迎えています。これら管路については、耐震性を満たしていない箇所もあることから、劣化調査・耐震診断等を実施しながら、計画的な更新に取り組んでいきます。</t>
    <rPh sb="140" eb="142">
      <t>ジョウショウ</t>
    </rPh>
    <phoneticPr fontId="4"/>
  </si>
  <si>
    <t xml:space="preserve"> 当企業団において、経常損益は常に黒字を計上しているため、経常収支比率は100％以上を保ち、累積欠損金も発生していません。流動比率も100％以上を維持していることから、短期的な債務に対する支払能力も問題ないことを示しています。
　また、当企業団の給水収益に対する企業債残高の割合は、平均値と比べると低く抑えられており、企業債残高の規模が類似団体と比べ小さいと考えられます。
　料金回収率においては、常に100％を上回り、給水に係る費用を給水収益で賄えている状況が続き、料金水準の適正性が確保されているとともに、有収率においてもほぼ100％であることから、給水される水量が効率的に収益に結びついています。
　当企業団の給水原価は、遠く利根川から水源を確保している等の地勢的な理由により、平均に比べ高くなっています。また、施設利用率は、給水人口の減少等により水需要が落ち込んでいることから、平均に比べ低くなっています。これらの問題に対して、経費の削減や合理的な施設規模・配置について検討を進め、効率の高い事業運営を行うことで解決に努めます。</t>
    <phoneticPr fontId="4"/>
  </si>
  <si>
    <t xml:space="preserve"> 今後は地域の人口減少が想定され、水需要も減少が見込まれることから、限られた給水収益による事業運営が求められます。
　このため、当企業団が平成30年に策定した経営戦略に基づき適切な事業運営を行い、更なる経営の効率化を図り、安全で良質な水道用水の安定供給に努めてまいります。</t>
    <rPh sb="1" eb="3">
      <t>コンゴ</t>
    </rPh>
    <rPh sb="4" eb="6">
      <t>チイキ</t>
    </rPh>
    <rPh sb="7" eb="9">
      <t>ジンコウ</t>
    </rPh>
    <rPh sb="9" eb="11">
      <t>ゲンショウ</t>
    </rPh>
    <rPh sb="12" eb="14">
      <t>ソウテイ</t>
    </rPh>
    <rPh sb="17" eb="18">
      <t>ミズ</t>
    </rPh>
    <rPh sb="18" eb="20">
      <t>ジュヨウ</t>
    </rPh>
    <rPh sb="21" eb="23">
      <t>ゲンショウ</t>
    </rPh>
    <rPh sb="24" eb="26">
      <t>ミコ</t>
    </rPh>
    <rPh sb="34" eb="35">
      <t>カギ</t>
    </rPh>
    <rPh sb="38" eb="40">
      <t>キュウスイ</t>
    </rPh>
    <rPh sb="40" eb="42">
      <t>シュウエキ</t>
    </rPh>
    <rPh sb="45" eb="47">
      <t>ジギョウ</t>
    </rPh>
    <rPh sb="47" eb="49">
      <t>ウンエイ</t>
    </rPh>
    <rPh sb="50" eb="51">
      <t>モト</t>
    </rPh>
    <rPh sb="64" eb="65">
      <t>トウ</t>
    </rPh>
    <rPh sb="65" eb="67">
      <t>キギョウ</t>
    </rPh>
    <rPh sb="67" eb="68">
      <t>ダン</t>
    </rPh>
    <rPh sb="69" eb="71">
      <t>ヘイセイ</t>
    </rPh>
    <rPh sb="73" eb="74">
      <t>ネン</t>
    </rPh>
    <rPh sb="75" eb="77">
      <t>サクテイ</t>
    </rPh>
    <rPh sb="79" eb="81">
      <t>ケイエイ</t>
    </rPh>
    <rPh sb="81" eb="83">
      <t>センリャク</t>
    </rPh>
    <rPh sb="84" eb="85">
      <t>モト</t>
    </rPh>
    <rPh sb="87" eb="89">
      <t>テキセツ</t>
    </rPh>
    <rPh sb="90" eb="92">
      <t>ジギョウ</t>
    </rPh>
    <rPh sb="92" eb="94">
      <t>ウンエイ</t>
    </rPh>
    <rPh sb="95" eb="96">
      <t>オコナ</t>
    </rPh>
    <rPh sb="98" eb="99">
      <t>サラ</t>
    </rPh>
    <rPh sb="101" eb="103">
      <t>ケイエイ</t>
    </rPh>
    <rPh sb="104" eb="107">
      <t>コウリツカ</t>
    </rPh>
    <rPh sb="108" eb="109">
      <t>ハカ</t>
    </rPh>
    <rPh sb="111" eb="113">
      <t>アンゼン</t>
    </rPh>
    <rPh sb="114" eb="116">
      <t>リョウシツ</t>
    </rPh>
    <rPh sb="117" eb="119">
      <t>スイドウ</t>
    </rPh>
    <rPh sb="119" eb="121">
      <t>ヨウスイ</t>
    </rPh>
    <rPh sb="122" eb="124">
      <t>アンテイ</t>
    </rPh>
    <rPh sb="124" eb="126">
      <t>キョウキュウ</t>
    </rPh>
    <rPh sb="127" eb="12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</si>
</sst>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0.13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B-47D5-B0A5-3FA2DD6C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0.24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B-47D5-B0A5-3FA2DD6C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53.59</c:v>
                </c:pt>
                <c:pt idx="1">
                  <c:v>53.54</c:v>
                </c:pt>
                <c:pt idx="2">
                  <c:v>53.67</c:v>
                </c:pt>
                <c:pt idx="3">
                  <c:v>53.66</c:v>
                </c:pt>
                <c:pt idx="4">
                  <c:v>53.65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2-483A-ABEE-C6CE1C17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61.66</c:v>
                </c:pt>
                <c:pt idx="2">
                  <c:v>62.19</c:v>
                </c:pt>
                <c:pt idx="3">
                  <c:v>61.77</c:v>
                </c:pt>
                <c:pt idx="4">
                  <c:v>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2-483A-ABEE-C6CE1C17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7-464A-ABD0-450CE6E5F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7-464A-ABD0-450CE6E5F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115.64</c:v>
                </c:pt>
                <c:pt idx="1">
                  <c:v>120</c:v>
                </c:pt>
                <c:pt idx="2">
                  <c:v>120.68</c:v>
                </c:pt>
                <c:pt idx="3">
                  <c:v>111.82</c:v>
                </c:pt>
                <c:pt idx="4">
                  <c:v>105.74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D-472C-9E22-F33B7E74B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113.33</c:v>
                </c:pt>
                <c:pt idx="1">
                  <c:v>114.05</c:v>
                </c:pt>
                <c:pt idx="2">
                  <c:v>114.26</c:v>
                </c:pt>
                <c:pt idx="3">
                  <c:v>112.98</c:v>
                </c:pt>
                <c:pt idx="4">
                  <c:v>112.91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D-472C-9E22-F33B7E74B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58.89</c:v>
                </c:pt>
                <c:pt idx="1">
                  <c:v>61.04</c:v>
                </c:pt>
                <c:pt idx="2">
                  <c:v>63.09</c:v>
                </c:pt>
                <c:pt idx="3">
                  <c:v>64.599999999999994</c:v>
                </c:pt>
                <c:pt idx="4">
                  <c:v>65.92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9-4AAE-AAAF-76B20EE4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53.56</c:v>
                </c:pt>
                <c:pt idx="2">
                  <c:v>54.73</c:v>
                </c:pt>
                <c:pt idx="3">
                  <c:v>55.77</c:v>
                </c:pt>
                <c:pt idx="4">
                  <c:v>56.48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9-4AAE-AAAF-76B20EE4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41.67</c:v>
                </c:pt>
                <c:pt idx="1">
                  <c:v>41.61</c:v>
                </c:pt>
                <c:pt idx="2">
                  <c:v>61.9</c:v>
                </c:pt>
                <c:pt idx="3">
                  <c:v>63.24</c:v>
                </c:pt>
                <c:pt idx="4">
                  <c:v>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A80-BB81-D0A91F072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19.440000000000001</c:v>
                </c:pt>
                <c:pt idx="2">
                  <c:v>22.46</c:v>
                </c:pt>
                <c:pt idx="3">
                  <c:v>25.84</c:v>
                </c:pt>
                <c:pt idx="4">
                  <c:v>27.61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5-4A80-BB81-D0A91F072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E-46A4-A9EC-DEE9E7DDD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17.39</c:v>
                </c:pt>
                <c:pt idx="1">
                  <c:v>12.65</c:v>
                </c:pt>
                <c:pt idx="2">
                  <c:v>10.58</c:v>
                </c:pt>
                <c:pt idx="3">
                  <c:v>10.49</c:v>
                </c:pt>
                <c:pt idx="4">
                  <c:v>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E-46A4-A9EC-DEE9E7DDD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223.41</c:v>
                </c:pt>
                <c:pt idx="1">
                  <c:v>309.08999999999997</c:v>
                </c:pt>
                <c:pt idx="2">
                  <c:v>542.48</c:v>
                </c:pt>
                <c:pt idx="3">
                  <c:v>549.12</c:v>
                </c:pt>
                <c:pt idx="4">
                  <c:v>226.58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B8C-AF3B-4E634A65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212.95</c:v>
                </c:pt>
                <c:pt idx="1">
                  <c:v>224.41</c:v>
                </c:pt>
                <c:pt idx="2">
                  <c:v>243.44</c:v>
                </c:pt>
                <c:pt idx="3">
                  <c:v>258.49</c:v>
                </c:pt>
                <c:pt idx="4">
                  <c:v>271.10000000000002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0-4B8C-AF3B-4E634A65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129.97999999999999</c:v>
                </c:pt>
                <c:pt idx="1">
                  <c:v>115.26</c:v>
                </c:pt>
                <c:pt idx="2">
                  <c:v>98.17</c:v>
                </c:pt>
                <c:pt idx="3">
                  <c:v>95.25</c:v>
                </c:pt>
                <c:pt idx="4">
                  <c:v>88.35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4-425A-A17D-E9C687EE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333.48</c:v>
                </c:pt>
                <c:pt idx="1">
                  <c:v>320.31</c:v>
                </c:pt>
                <c:pt idx="2">
                  <c:v>303.26</c:v>
                </c:pt>
                <c:pt idx="3">
                  <c:v>290.31</c:v>
                </c:pt>
                <c:pt idx="4">
                  <c:v>272.95999999999998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4-425A-A17D-E9C687EE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117.31</c:v>
                </c:pt>
                <c:pt idx="1">
                  <c:v>122.46</c:v>
                </c:pt>
                <c:pt idx="2">
                  <c:v>123.28</c:v>
                </c:pt>
                <c:pt idx="3">
                  <c:v>113.61</c:v>
                </c:pt>
                <c:pt idx="4">
                  <c:v>106.18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9-41C3-8CE6-3B692DD3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112.81</c:v>
                </c:pt>
                <c:pt idx="1">
                  <c:v>113.88</c:v>
                </c:pt>
                <c:pt idx="2">
                  <c:v>114.14</c:v>
                </c:pt>
                <c:pt idx="3">
                  <c:v>112.83</c:v>
                </c:pt>
                <c:pt idx="4">
                  <c:v>112.84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9-41C3-8CE6-3B692DD3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139.49</c:v>
                </c:pt>
                <c:pt idx="1">
                  <c:v>129.93</c:v>
                </c:pt>
                <c:pt idx="2">
                  <c:v>128.80000000000001</c:v>
                </c:pt>
                <c:pt idx="3">
                  <c:v>129.76</c:v>
                </c:pt>
                <c:pt idx="4">
                  <c:v>134.30000000000001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2-40C1-8EC3-3F95D2A4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74.02</c:v>
                </c:pt>
                <c:pt idx="2">
                  <c:v>73.03</c:v>
                </c:pt>
                <c:pt idx="3">
                  <c:v>73.86</c:v>
                </c:pt>
                <c:pt idx="4">
                  <c:v>73.849999999999994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2-40C1-8EC3-3F95D2A4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千葉県　九十九里地域水道企業団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3" t="str">
        <f>データ!$M$6</f>
        <v>その他</v>
      </c>
      <c r="AE8" s="83"/>
      <c r="AF8" s="83"/>
      <c r="AG8" s="83"/>
      <c r="AH8" s="83"/>
      <c r="AI8" s="83"/>
      <c r="AJ8" s="83"/>
      <c r="AK8" s="4"/>
      <c r="AL8" s="71" t="str">
        <f>データ!$R$6</f>
        <v>-</v>
      </c>
      <c r="AM8" s="71"/>
      <c r="AN8" s="71"/>
      <c r="AO8" s="71"/>
      <c r="AP8" s="71"/>
      <c r="AQ8" s="71"/>
      <c r="AR8" s="71"/>
      <c r="AS8" s="71"/>
      <c r="AT8" s="67" t="str">
        <f>データ!$S$6</f>
        <v>-</v>
      </c>
      <c r="AU8" s="68"/>
      <c r="AV8" s="68"/>
      <c r="AW8" s="68"/>
      <c r="AX8" s="68"/>
      <c r="AY8" s="68"/>
      <c r="AZ8" s="68"/>
      <c r="BA8" s="68"/>
      <c r="BB8" s="70" t="str">
        <f>データ!$T$6</f>
        <v>-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87.25</v>
      </c>
      <c r="J10" s="68"/>
      <c r="K10" s="68"/>
      <c r="L10" s="68"/>
      <c r="M10" s="68"/>
      <c r="N10" s="68"/>
      <c r="O10" s="69"/>
      <c r="P10" s="70">
        <f>データ!$P$6</f>
        <v>92.58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335851</v>
      </c>
      <c r="AM10" s="71"/>
      <c r="AN10" s="71"/>
      <c r="AO10" s="71"/>
      <c r="AP10" s="71"/>
      <c r="AQ10" s="71"/>
      <c r="AR10" s="71"/>
      <c r="AS10" s="71"/>
      <c r="AT10" s="67">
        <f>データ!$V$6</f>
        <v>750.68</v>
      </c>
      <c r="AU10" s="68"/>
      <c r="AV10" s="68"/>
      <c r="AW10" s="68"/>
      <c r="AX10" s="68"/>
      <c r="AY10" s="68"/>
      <c r="AZ10" s="68"/>
      <c r="BA10" s="68"/>
      <c r="BB10" s="70">
        <f>データ!$W$6</f>
        <v>447.4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4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6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109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【112.91】</v>
      </c>
      <c r="F85" s="27" t="str">
        <f>データ!AS6</f>
        <v>【9.92】</v>
      </c>
      <c r="G85" s="27" t="str">
        <f>データ!BD6</f>
        <v>【271.10】</v>
      </c>
      <c r="H85" s="27" t="str">
        <f>データ!BO6</f>
        <v>【272.96】</v>
      </c>
      <c r="I85" s="27" t="str">
        <f>データ!BZ6</f>
        <v>【112.84】</v>
      </c>
      <c r="J85" s="27" t="str">
        <f>データ!CK6</f>
        <v>【73.85】</v>
      </c>
      <c r="K85" s="27" t="str">
        <f>データ!CV6</f>
        <v>【61.69】</v>
      </c>
      <c r="L85" s="27" t="str">
        <f>データ!DG6</f>
        <v>【100.00】</v>
      </c>
      <c r="M85" s="27" t="str">
        <f>データ!DR6</f>
        <v>【56.48】</v>
      </c>
      <c r="N85" s="27" t="str">
        <f>データ!EC6</f>
        <v>【27.61】</v>
      </c>
      <c r="O85" s="27" t="str">
        <f>データ!EN6</f>
        <v>【0.20】</v>
      </c>
    </row>
  </sheetData>
  <sheetProtection algorithmName="SHA-512" hashValue="sCFqtGpjdGFMEd7klKbDnliwkOgdL2y8Z977kjd1gQNBpRdcLKKDNKzZBELLHfjx7dIFW1fByxeD0q+PRbf4DQ==" saltValue="iZcLrfBzuGhftTPsEa7My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128716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千葉県　九十九里地域水道企業団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87.25</v>
      </c>
      <c r="P6" s="35">
        <f t="shared" si="3"/>
        <v>92.58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335851</v>
      </c>
      <c r="V6" s="35">
        <f t="shared" si="3"/>
        <v>750.68</v>
      </c>
      <c r="W6" s="35">
        <f t="shared" si="3"/>
        <v>447.4</v>
      </c>
      <c r="X6" s="36">
        <f>IF(X7="",NA(),X7)</f>
        <v>115.64</v>
      </c>
      <c r="Y6" s="36">
        <f t="shared" ref="Y6:AG6" si="4">IF(Y7="",NA(),Y7)</f>
        <v>120</v>
      </c>
      <c r="Z6" s="36">
        <f t="shared" si="4"/>
        <v>120.68</v>
      </c>
      <c r="AA6" s="36">
        <f t="shared" si="4"/>
        <v>111.82</v>
      </c>
      <c r="AB6" s="36">
        <f t="shared" si="4"/>
        <v>105.74</v>
      </c>
      <c r="AC6" s="36">
        <f t="shared" si="4"/>
        <v>113.33</v>
      </c>
      <c r="AD6" s="36">
        <f t="shared" si="4"/>
        <v>114.05</v>
      </c>
      <c r="AE6" s="36">
        <f t="shared" si="4"/>
        <v>114.26</v>
      </c>
      <c r="AF6" s="36">
        <f t="shared" si="4"/>
        <v>112.98</v>
      </c>
      <c r="AG6" s="36">
        <f t="shared" si="4"/>
        <v>112.91</v>
      </c>
      <c r="AH6" s="35" t="str">
        <f>IF(AH7="","",IF(AH7="-","【-】","【"&amp;SUBSTITUTE(TEXT(AH7,"#,##0.00"),"-","△")&amp;"】"))</f>
        <v>【112.91】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17.39</v>
      </c>
      <c r="AO6" s="36">
        <f t="shared" si="5"/>
        <v>12.65</v>
      </c>
      <c r="AP6" s="36">
        <f t="shared" si="5"/>
        <v>10.58</v>
      </c>
      <c r="AQ6" s="36">
        <f t="shared" si="5"/>
        <v>10.49</v>
      </c>
      <c r="AR6" s="36">
        <f t="shared" si="5"/>
        <v>9.92</v>
      </c>
      <c r="AS6" s="35" t="str">
        <f>IF(AS7="","",IF(AS7="-","【-】","【"&amp;SUBSTITUTE(TEXT(AS7,"#,##0.00"),"-","△")&amp;"】"))</f>
        <v>【9.92】</v>
      </c>
      <c r="AT6" s="36">
        <f>IF(AT7="",NA(),AT7)</f>
        <v>223.41</v>
      </c>
      <c r="AU6" s="36">
        <f t="shared" ref="AU6:BC6" si="6">IF(AU7="",NA(),AU7)</f>
        <v>309.08999999999997</v>
      </c>
      <c r="AV6" s="36">
        <f t="shared" si="6"/>
        <v>542.48</v>
      </c>
      <c r="AW6" s="36">
        <f t="shared" si="6"/>
        <v>549.12</v>
      </c>
      <c r="AX6" s="36">
        <f t="shared" si="6"/>
        <v>226.58</v>
      </c>
      <c r="AY6" s="36">
        <f t="shared" si="6"/>
        <v>212.95</v>
      </c>
      <c r="AZ6" s="36">
        <f t="shared" si="6"/>
        <v>224.41</v>
      </c>
      <c r="BA6" s="36">
        <f t="shared" si="6"/>
        <v>243.44</v>
      </c>
      <c r="BB6" s="36">
        <f t="shared" si="6"/>
        <v>258.49</v>
      </c>
      <c r="BC6" s="36">
        <f t="shared" si="6"/>
        <v>271.10000000000002</v>
      </c>
      <c r="BD6" s="35" t="str">
        <f>IF(BD7="","",IF(BD7="-","【-】","【"&amp;SUBSTITUTE(TEXT(BD7,"#,##0.00"),"-","△")&amp;"】"))</f>
        <v>【271.10】</v>
      </c>
      <c r="BE6" s="36">
        <f>IF(BE7="",NA(),BE7)</f>
        <v>129.97999999999999</v>
      </c>
      <c r="BF6" s="36">
        <f t="shared" ref="BF6:BN6" si="7">IF(BF7="",NA(),BF7)</f>
        <v>115.26</v>
      </c>
      <c r="BG6" s="36">
        <f t="shared" si="7"/>
        <v>98.17</v>
      </c>
      <c r="BH6" s="36">
        <f t="shared" si="7"/>
        <v>95.25</v>
      </c>
      <c r="BI6" s="36">
        <f t="shared" si="7"/>
        <v>88.35</v>
      </c>
      <c r="BJ6" s="36">
        <f t="shared" si="7"/>
        <v>333.48</v>
      </c>
      <c r="BK6" s="36">
        <f t="shared" si="7"/>
        <v>320.31</v>
      </c>
      <c r="BL6" s="36">
        <f t="shared" si="7"/>
        <v>303.26</v>
      </c>
      <c r="BM6" s="36">
        <f t="shared" si="7"/>
        <v>290.31</v>
      </c>
      <c r="BN6" s="36">
        <f t="shared" si="7"/>
        <v>272.95999999999998</v>
      </c>
      <c r="BO6" s="35" t="str">
        <f>IF(BO7="","",IF(BO7="-","【-】","【"&amp;SUBSTITUTE(TEXT(BO7,"#,##0.00"),"-","△")&amp;"】"))</f>
        <v>【272.96】</v>
      </c>
      <c r="BP6" s="36">
        <f>IF(BP7="",NA(),BP7)</f>
        <v>117.31</v>
      </c>
      <c r="BQ6" s="36">
        <f t="shared" ref="BQ6:BY6" si="8">IF(BQ7="",NA(),BQ7)</f>
        <v>122.46</v>
      </c>
      <c r="BR6" s="36">
        <f t="shared" si="8"/>
        <v>123.28</v>
      </c>
      <c r="BS6" s="36">
        <f t="shared" si="8"/>
        <v>113.61</v>
      </c>
      <c r="BT6" s="36">
        <f t="shared" si="8"/>
        <v>106.18</v>
      </c>
      <c r="BU6" s="36">
        <f t="shared" si="8"/>
        <v>112.81</v>
      </c>
      <c r="BV6" s="36">
        <f t="shared" si="8"/>
        <v>113.88</v>
      </c>
      <c r="BW6" s="36">
        <f t="shared" si="8"/>
        <v>114.14</v>
      </c>
      <c r="BX6" s="36">
        <f t="shared" si="8"/>
        <v>112.83</v>
      </c>
      <c r="BY6" s="36">
        <f t="shared" si="8"/>
        <v>112.84</v>
      </c>
      <c r="BZ6" s="35" t="str">
        <f>IF(BZ7="","",IF(BZ7="-","【-】","【"&amp;SUBSTITUTE(TEXT(BZ7,"#,##0.00"),"-","△")&amp;"】"))</f>
        <v>【112.84】</v>
      </c>
      <c r="CA6" s="36">
        <f>IF(CA7="",NA(),CA7)</f>
        <v>139.49</v>
      </c>
      <c r="CB6" s="36">
        <f t="shared" ref="CB6:CJ6" si="9">IF(CB7="",NA(),CB7)</f>
        <v>129.93</v>
      </c>
      <c r="CC6" s="36">
        <f t="shared" si="9"/>
        <v>128.80000000000001</v>
      </c>
      <c r="CD6" s="36">
        <f t="shared" si="9"/>
        <v>129.76</v>
      </c>
      <c r="CE6" s="36">
        <f t="shared" si="9"/>
        <v>134.30000000000001</v>
      </c>
      <c r="CF6" s="36">
        <f t="shared" si="9"/>
        <v>75.3</v>
      </c>
      <c r="CG6" s="36">
        <f t="shared" si="9"/>
        <v>74.02</v>
      </c>
      <c r="CH6" s="36">
        <f t="shared" si="9"/>
        <v>73.03</v>
      </c>
      <c r="CI6" s="36">
        <f t="shared" si="9"/>
        <v>73.86</v>
      </c>
      <c r="CJ6" s="36">
        <f t="shared" si="9"/>
        <v>73.849999999999994</v>
      </c>
      <c r="CK6" s="35" t="str">
        <f>IF(CK7="","",IF(CK7="-","【-】","【"&amp;SUBSTITUTE(TEXT(CK7,"#,##0.00"),"-","△")&amp;"】"))</f>
        <v>【73.85】</v>
      </c>
      <c r="CL6" s="36">
        <f>IF(CL7="",NA(),CL7)</f>
        <v>53.59</v>
      </c>
      <c r="CM6" s="36">
        <f t="shared" ref="CM6:CU6" si="10">IF(CM7="",NA(),CM7)</f>
        <v>53.54</v>
      </c>
      <c r="CN6" s="36">
        <f t="shared" si="10"/>
        <v>53.67</v>
      </c>
      <c r="CO6" s="36">
        <f t="shared" si="10"/>
        <v>53.66</v>
      </c>
      <c r="CP6" s="36">
        <f t="shared" si="10"/>
        <v>53.65</v>
      </c>
      <c r="CQ6" s="36">
        <f t="shared" si="10"/>
        <v>61.82</v>
      </c>
      <c r="CR6" s="36">
        <f t="shared" si="10"/>
        <v>61.66</v>
      </c>
      <c r="CS6" s="36">
        <f t="shared" si="10"/>
        <v>62.19</v>
      </c>
      <c r="CT6" s="36">
        <f t="shared" si="10"/>
        <v>61.77</v>
      </c>
      <c r="CU6" s="36">
        <f t="shared" si="10"/>
        <v>61.69</v>
      </c>
      <c r="CV6" s="35" t="str">
        <f>IF(CV7="","",IF(CV7="-","【-】","【"&amp;SUBSTITUTE(TEXT(CV7,"#,##0.00"),"-","△")&amp;"】"))</f>
        <v>【61.69】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99.99</v>
      </c>
      <c r="DB6" s="36">
        <f t="shared" si="11"/>
        <v>100.03</v>
      </c>
      <c r="DC6" s="36">
        <f t="shared" si="11"/>
        <v>100.05</v>
      </c>
      <c r="DD6" s="36">
        <f t="shared" si="11"/>
        <v>100.05</v>
      </c>
      <c r="DE6" s="36">
        <f t="shared" si="11"/>
        <v>100.08</v>
      </c>
      <c r="DF6" s="36">
        <f t="shared" si="11"/>
        <v>100</v>
      </c>
      <c r="DG6" s="35" t="str">
        <f>IF(DG7="","",IF(DG7="-","【-】","【"&amp;SUBSTITUTE(TEXT(DG7,"#,##0.00"),"-","△")&amp;"】"))</f>
        <v>【100.00】</v>
      </c>
      <c r="DH6" s="36">
        <f>IF(DH7="",NA(),DH7)</f>
        <v>58.89</v>
      </c>
      <c r="DI6" s="36">
        <f t="shared" ref="DI6:DQ6" si="12">IF(DI7="",NA(),DI7)</f>
        <v>61.04</v>
      </c>
      <c r="DJ6" s="36">
        <f t="shared" si="12"/>
        <v>63.09</v>
      </c>
      <c r="DK6" s="36">
        <f t="shared" si="12"/>
        <v>64.599999999999994</v>
      </c>
      <c r="DL6" s="36">
        <f t="shared" si="12"/>
        <v>65.92</v>
      </c>
      <c r="DM6" s="36">
        <f t="shared" si="12"/>
        <v>52.4</v>
      </c>
      <c r="DN6" s="36">
        <f t="shared" si="12"/>
        <v>53.56</v>
      </c>
      <c r="DO6" s="36">
        <f t="shared" si="12"/>
        <v>54.73</v>
      </c>
      <c r="DP6" s="36">
        <f t="shared" si="12"/>
        <v>55.77</v>
      </c>
      <c r="DQ6" s="36">
        <f t="shared" si="12"/>
        <v>56.48</v>
      </c>
      <c r="DR6" s="35" t="str">
        <f>IF(DR7="","",IF(DR7="-","【-】","【"&amp;SUBSTITUTE(TEXT(DR7,"#,##0.00"),"-","△")&amp;"】"))</f>
        <v>【56.48】</v>
      </c>
      <c r="DS6" s="36">
        <f>IF(DS7="",NA(),DS7)</f>
        <v>41.67</v>
      </c>
      <c r="DT6" s="36">
        <f t="shared" ref="DT6:EB6" si="13">IF(DT7="",NA(),DT7)</f>
        <v>41.61</v>
      </c>
      <c r="DU6" s="36">
        <f t="shared" si="13"/>
        <v>61.9</v>
      </c>
      <c r="DV6" s="36">
        <f t="shared" si="13"/>
        <v>63.24</v>
      </c>
      <c r="DW6" s="36">
        <f t="shared" si="13"/>
        <v>63.62</v>
      </c>
      <c r="DX6" s="36">
        <f t="shared" si="13"/>
        <v>18.05</v>
      </c>
      <c r="DY6" s="36">
        <f t="shared" si="13"/>
        <v>19.440000000000001</v>
      </c>
      <c r="DZ6" s="36">
        <f t="shared" si="13"/>
        <v>22.46</v>
      </c>
      <c r="EA6" s="36">
        <f t="shared" si="13"/>
        <v>25.84</v>
      </c>
      <c r="EB6" s="36">
        <f t="shared" si="13"/>
        <v>27.61</v>
      </c>
      <c r="EC6" s="35" t="str">
        <f>IF(EC7="","",IF(EC7="-","【-】","【"&amp;SUBSTITUTE(TEXT(EC7,"#,##0.00"),"-","△")&amp;"】"))</f>
        <v>【27.61】</v>
      </c>
      <c r="ED6" s="36">
        <f>IF(ED7="",NA(),ED7)</f>
        <v>0.12</v>
      </c>
      <c r="EE6" s="36">
        <f t="shared" ref="EE6:EM6" si="14">IF(EE7="",NA(),EE7)</f>
        <v>0.14000000000000001</v>
      </c>
      <c r="EF6" s="36">
        <f t="shared" si="14"/>
        <v>0.05</v>
      </c>
      <c r="EG6" s="36">
        <f t="shared" si="14"/>
        <v>0.13</v>
      </c>
      <c r="EH6" s="36">
        <f t="shared" si="14"/>
        <v>0.22</v>
      </c>
      <c r="EI6" s="36">
        <f t="shared" si="14"/>
        <v>0.26</v>
      </c>
      <c r="EJ6" s="36">
        <f t="shared" si="14"/>
        <v>0.24</v>
      </c>
      <c r="EK6" s="36">
        <f t="shared" si="14"/>
        <v>0.27</v>
      </c>
      <c r="EL6" s="36">
        <f t="shared" si="14"/>
        <v>0.24</v>
      </c>
      <c r="EM6" s="36">
        <f t="shared" si="14"/>
        <v>0.2</v>
      </c>
      <c r="EN6" s="35" t="str">
        <f>IF(EN7="","",IF(EN7="-","【-】","【"&amp;SUBSTITUTE(TEXT(EN7,"#,##0.00"),"-","△")&amp;"】"))</f>
        <v>【0.20】</v>
      </c>
    </row>
    <row r="7" spans="1:144" s="37" customFormat="1" x14ac:dyDescent="0.15">
      <c r="A7" s="29"/>
      <c r="B7" s="38">
        <v>2019</v>
      </c>
      <c r="C7" s="38">
        <v>128716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87.25</v>
      </c>
      <c r="P7" s="39">
        <v>92.58</v>
      </c>
      <c r="Q7" s="39">
        <v>0</v>
      </c>
      <c r="R7" s="39" t="s">
        <v>98</v>
      </c>
      <c r="S7" s="39" t="s">
        <v>98</v>
      </c>
      <c r="T7" s="39" t="s">
        <v>98</v>
      </c>
      <c r="U7" s="39">
        <v>335851</v>
      </c>
      <c r="V7" s="39">
        <v>750.68</v>
      </c>
      <c r="W7" s="39">
        <v>447.4</v>
      </c>
      <c r="X7" s="39">
        <v>115.64</v>
      </c>
      <c r="Y7" s="39">
        <v>120</v>
      </c>
      <c r="Z7" s="39">
        <v>120.68</v>
      </c>
      <c r="AA7" s="39">
        <v>111.82</v>
      </c>
      <c r="AB7" s="39">
        <v>105.74</v>
      </c>
      <c r="AC7" s="39">
        <v>113.33</v>
      </c>
      <c r="AD7" s="39">
        <v>114.05</v>
      </c>
      <c r="AE7" s="39">
        <v>114.26</v>
      </c>
      <c r="AF7" s="39">
        <v>112.98</v>
      </c>
      <c r="AG7" s="39">
        <v>112.91</v>
      </c>
      <c r="AH7" s="39">
        <v>112.91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17.39</v>
      </c>
      <c r="AO7" s="39">
        <v>12.65</v>
      </c>
      <c r="AP7" s="39">
        <v>10.58</v>
      </c>
      <c r="AQ7" s="39">
        <v>10.49</v>
      </c>
      <c r="AR7" s="39">
        <v>9.92</v>
      </c>
      <c r="AS7" s="39">
        <v>9.92</v>
      </c>
      <c r="AT7" s="39">
        <v>223.41</v>
      </c>
      <c r="AU7" s="39">
        <v>309.08999999999997</v>
      </c>
      <c r="AV7" s="39">
        <v>542.48</v>
      </c>
      <c r="AW7" s="39">
        <v>549.12</v>
      </c>
      <c r="AX7" s="39">
        <v>226.58</v>
      </c>
      <c r="AY7" s="39">
        <v>212.95</v>
      </c>
      <c r="AZ7" s="39">
        <v>224.41</v>
      </c>
      <c r="BA7" s="39">
        <v>243.44</v>
      </c>
      <c r="BB7" s="39">
        <v>258.49</v>
      </c>
      <c r="BC7" s="39">
        <v>271.10000000000002</v>
      </c>
      <c r="BD7" s="39">
        <v>271.10000000000002</v>
      </c>
      <c r="BE7" s="39">
        <v>129.97999999999999</v>
      </c>
      <c r="BF7" s="39">
        <v>115.26</v>
      </c>
      <c r="BG7" s="39">
        <v>98.17</v>
      </c>
      <c r="BH7" s="39">
        <v>95.25</v>
      </c>
      <c r="BI7" s="39">
        <v>88.35</v>
      </c>
      <c r="BJ7" s="39">
        <v>333.48</v>
      </c>
      <c r="BK7" s="39">
        <v>320.31</v>
      </c>
      <c r="BL7" s="39">
        <v>303.26</v>
      </c>
      <c r="BM7" s="39">
        <v>290.31</v>
      </c>
      <c r="BN7" s="39">
        <v>272.95999999999998</v>
      </c>
      <c r="BO7" s="39">
        <v>272.95999999999998</v>
      </c>
      <c r="BP7" s="39">
        <v>117.31</v>
      </c>
      <c r="BQ7" s="39">
        <v>122.46</v>
      </c>
      <c r="BR7" s="39">
        <v>123.28</v>
      </c>
      <c r="BS7" s="39">
        <v>113.61</v>
      </c>
      <c r="BT7" s="39">
        <v>106.18</v>
      </c>
      <c r="BU7" s="39">
        <v>112.81</v>
      </c>
      <c r="BV7" s="39">
        <v>113.88</v>
      </c>
      <c r="BW7" s="39">
        <v>114.14</v>
      </c>
      <c r="BX7" s="39">
        <v>112.83</v>
      </c>
      <c r="BY7" s="39">
        <v>112.84</v>
      </c>
      <c r="BZ7" s="39">
        <v>112.84</v>
      </c>
      <c r="CA7" s="39">
        <v>139.49</v>
      </c>
      <c r="CB7" s="39">
        <v>129.93</v>
      </c>
      <c r="CC7" s="39">
        <v>128.80000000000001</v>
      </c>
      <c r="CD7" s="39">
        <v>129.76</v>
      </c>
      <c r="CE7" s="39">
        <v>134.30000000000001</v>
      </c>
      <c r="CF7" s="39">
        <v>75.3</v>
      </c>
      <c r="CG7" s="39">
        <v>74.02</v>
      </c>
      <c r="CH7" s="39">
        <v>73.03</v>
      </c>
      <c r="CI7" s="39">
        <v>73.86</v>
      </c>
      <c r="CJ7" s="39">
        <v>73.849999999999994</v>
      </c>
      <c r="CK7" s="39">
        <v>73.849999999999994</v>
      </c>
      <c r="CL7" s="39">
        <v>53.59</v>
      </c>
      <c r="CM7" s="39">
        <v>53.54</v>
      </c>
      <c r="CN7" s="39">
        <v>53.67</v>
      </c>
      <c r="CO7" s="39">
        <v>53.66</v>
      </c>
      <c r="CP7" s="39">
        <v>53.65</v>
      </c>
      <c r="CQ7" s="39">
        <v>61.82</v>
      </c>
      <c r="CR7" s="39">
        <v>61.66</v>
      </c>
      <c r="CS7" s="39">
        <v>62.19</v>
      </c>
      <c r="CT7" s="39">
        <v>61.77</v>
      </c>
      <c r="CU7" s="39">
        <v>61.69</v>
      </c>
      <c r="CV7" s="39">
        <v>61.69</v>
      </c>
      <c r="CW7" s="39">
        <v>100</v>
      </c>
      <c r="CX7" s="39">
        <v>100</v>
      </c>
      <c r="CY7" s="39">
        <v>100</v>
      </c>
      <c r="CZ7" s="39">
        <v>100</v>
      </c>
      <c r="DA7" s="39">
        <v>99.99</v>
      </c>
      <c r="DB7" s="39">
        <v>100.03</v>
      </c>
      <c r="DC7" s="39">
        <v>100.05</v>
      </c>
      <c r="DD7" s="39">
        <v>100.05</v>
      </c>
      <c r="DE7" s="39">
        <v>100.08</v>
      </c>
      <c r="DF7" s="39">
        <v>100</v>
      </c>
      <c r="DG7" s="39">
        <v>100</v>
      </c>
      <c r="DH7" s="39">
        <v>58.89</v>
      </c>
      <c r="DI7" s="39">
        <v>61.04</v>
      </c>
      <c r="DJ7" s="39">
        <v>63.09</v>
      </c>
      <c r="DK7" s="39">
        <v>64.599999999999994</v>
      </c>
      <c r="DL7" s="39">
        <v>65.92</v>
      </c>
      <c r="DM7" s="39">
        <v>52.4</v>
      </c>
      <c r="DN7" s="39">
        <v>53.56</v>
      </c>
      <c r="DO7" s="39">
        <v>54.73</v>
      </c>
      <c r="DP7" s="39">
        <v>55.77</v>
      </c>
      <c r="DQ7" s="39">
        <v>56.48</v>
      </c>
      <c r="DR7" s="39">
        <v>56.48</v>
      </c>
      <c r="DS7" s="39">
        <v>41.67</v>
      </c>
      <c r="DT7" s="39">
        <v>41.61</v>
      </c>
      <c r="DU7" s="39">
        <v>61.9</v>
      </c>
      <c r="DV7" s="39">
        <v>63.24</v>
      </c>
      <c r="DW7" s="39">
        <v>63.62</v>
      </c>
      <c r="DX7" s="39">
        <v>18.05</v>
      </c>
      <c r="DY7" s="39">
        <v>19.440000000000001</v>
      </c>
      <c r="DZ7" s="39">
        <v>22.46</v>
      </c>
      <c r="EA7" s="39">
        <v>25.84</v>
      </c>
      <c r="EB7" s="39">
        <v>27.61</v>
      </c>
      <c r="EC7" s="39">
        <v>27.61</v>
      </c>
      <c r="ED7" s="39">
        <v>0.12</v>
      </c>
      <c r="EE7" s="39">
        <v>0.14000000000000001</v>
      </c>
      <c r="EF7" s="39">
        <v>0.05</v>
      </c>
      <c r="EG7" s="39">
        <v>0.13</v>
      </c>
      <c r="EH7" s="39">
        <v>0.22</v>
      </c>
      <c r="EI7" s="39">
        <v>0.26</v>
      </c>
      <c r="EJ7" s="39">
        <v>0.24</v>
      </c>
      <c r="EK7" s="39">
        <v>0.27</v>
      </c>
      <c r="EL7" s="39">
        <v>0.24</v>
      </c>
      <c r="EM7" s="39">
        <v>0.2</v>
      </c>
      <c r="EN7" s="39">
        <v>0.2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106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2020-12-04T02:06:41Z</dcterms:created>
  <dcterms:modified xsi:type="dcterms:W3CDTF">2021-02-10T01:15:43Z</dcterms:modified>
  <cp:category/>
</cp:coreProperties>
</file>