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L7sH885DsM7EtbRoTg/57vntWrE/s8FQOSZLNLRFioK4nysax+lmEskIe8r+4X3InA2o2lqZ2TN64d0M0396kQ==" workbookSaltValue="j4bZhJ2YWKeN2NB4fpSX8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<sst xmlns="http://schemas.openxmlformats.org/spreadsheetml/2006/main" count="236" uniqueCount="118">
  <si>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</si>
  <si>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</si>
  <si>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</si>
  <si>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</si>
  <si>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</si>
  <si>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</si>
  <si>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</si>
  <si>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</si>
  <si>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</si>
  <si>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</si>
  <si>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</si>
  <si>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</si>
  <si>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</si>
  <si>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</si>
  <si>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</si>
  <si>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</si>
  <si>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</si>
  <si>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</si>
  <si>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</si>
  <si>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</si>
  <si>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</si>
  <si>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</si>
  <si>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</si>
  <si>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</si>
  <si>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</si>
  <si>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</si>
  <si>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</si>
  <si>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</si>
  <si>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</si>
  <si>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</si>
  <si>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</si>
  <si>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</si>
  <si>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</si>
  <si>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</si>
  <si>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</si>
  <si>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</si>
  <si>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</si>
  <si>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</si>
  <si>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</si>
  <si>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</si>
  <si>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</si>
  <si>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</si>
  <si>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</si>
  <si>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</si>
  <si>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</si>
  <si>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</si>
  <si>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</si>
  <si>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</si>
  <si>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</si>
  <si>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</si>
  <si>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</si>
  <si>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</si>
  <si>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</si>
  <si>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</si>
  <si>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</si>
  <si>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</si>
  <si>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</si>
  <si>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</si>
  <si>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</si>
  <si>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</si>
  <si>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</si>
  <si>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</si>
  <si>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</si>
  <si>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</si>
  <si>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</si>
  <si>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</si>
  <si>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</si>
  <si>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</si>
  <si>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</si>
  <si>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</si>
  <si>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</si>
  <si>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</si>
  <si>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</si>
  <si>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</si>
  <si>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</si>
  <si>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</si>
  <si>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</si>
  <si>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</si>
  <si>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</si>
  <si>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</si>
  <si>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</si>
  <si>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</si>
  <si>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</si>
  <si>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</si>
  <si>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</si>
  <si>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</si>
  <si>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</si>
  <si>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</si>
  <si>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</si>
  <si>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</si>
  <si>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</si>
  <si>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</si>
  <si>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</si>
  <si>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</si>
  <si>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</si>
  <si>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</si>
  <si>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</si>
  <si>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</si>
  <si>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</si>
  <si>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</si>
  <si>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</si>
  <si>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</si>
  <si>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</si>
  <si>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</si>
  <si>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</si>
  <si>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</si>
  <si>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</si>
  <si>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</si>
  <si>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</si>
  <si>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</si>
  <si>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</si>
  <si>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</si>
  <si>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</si>
  <si>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</si>
  <si>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</si>
  <si>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・供用開始20年を経過した区域もあるため、必要に応じた改善が必要である。</t>
    <phoneticPr fontId="4"/>
  </si>
  <si>
    <t>・処理人口の減少と施設設備の老朽化に伴う更新時期を迎えており、増大するであろう支出に見合った収入の確保が厳しくなっている。
・今後の施設維持の為にも収入を増やす、支出を抑える取り組みが必要である。（汚泥乾燥機の賃貸、電力契約、処理施設機器の見直し等）</t>
    <phoneticPr fontId="4"/>
  </si>
  <si>
    <t>・営業外収益の増大により総収益が増加したため収益的収支は比率は昨年度よりも増加している。
・処理人口の減少に伴い営業収益が減少していること及び残債があり他会計からの繰り入れを受けていることから経費回収率は平均よりも低い値に留まっている。
・施設利用率は平均よりも高い値を示しているものの汚水処理原価(円）は平均よりも高価な値を示しており他市町村よりも処理費用が高いことが分かる。
・水洗化率は前年度よりも増加しているが、これは未接続の家が新規に接続を行ったためである。</t>
    <rPh sb="1" eb="4">
      <t>エイギョウガイ</t>
    </rPh>
    <rPh sb="4" eb="6">
      <t>シュウエキ</t>
    </rPh>
    <rPh sb="7" eb="9">
      <t>ゾウダイ</t>
    </rPh>
    <rPh sb="12" eb="15">
      <t>ソウシュウエキ</t>
    </rPh>
    <rPh sb="16" eb="18">
      <t>ゾウカ</t>
    </rPh>
    <rPh sb="22" eb="25">
      <t>シュウエキテキ</t>
    </rPh>
    <rPh sb="25" eb="27">
      <t>シュウシ</t>
    </rPh>
    <rPh sb="28" eb="30">
      <t>ヒリツ</t>
    </rPh>
    <rPh sb="31" eb="33">
      <t>サクネン</t>
    </rPh>
    <rPh sb="33" eb="34">
      <t>ド</t>
    </rPh>
    <rPh sb="37" eb="39">
      <t>ゾウカ</t>
    </rPh>
    <rPh sb="57" eb="59">
      <t>エイギョウ</t>
    </rPh>
    <rPh sb="59" eb="61">
      <t>シュウエキ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</si>
</sst>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F9-4721-9427-BE16038902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5F9-4721-9427-BE16038902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EB2-4E97-9B26-80B56071E6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1EB2-4E97-9B26-80B56071E6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77.52</c:v>
                </c:pt>
                <c:pt idx="1">
                  <c:v>78.3</c:v>
                </c:pt>
                <c:pt idx="2">
                  <c:v>79.52</c:v>
                </c:pt>
                <c:pt idx="3">
                  <c:v>80.84</c:v>
                </c:pt>
                <c:pt idx="4">
                  <c:v>83.3</c:v>
                </c:pt>
              </c:numCache>
            </c:numRef>
          </c:val>
          <c:extLst>
            <c:ext xmlns:c16="http://schemas.microsoft.com/office/drawing/2014/chart" uri="{C3380CC4-5D6E-409C-BE32-E72D297353CC}">
              <c16:uniqueId val="{00000000-E81B-4111-B862-44D4A3FA188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E81B-4111-B862-44D4A3FA188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39.6</c:v>
                </c:pt>
                <c:pt idx="1">
                  <c:v>37.090000000000003</c:v>
                </c:pt>
                <c:pt idx="2">
                  <c:v>35.950000000000003</c:v>
                </c:pt>
                <c:pt idx="3">
                  <c:v>34.54</c:v>
                </c:pt>
                <c:pt idx="4">
                  <c:v>35.049999999999997</c:v>
                </c:pt>
              </c:numCache>
            </c:numRef>
          </c:val>
          <c:extLst>
            <c:ext xmlns:c16="http://schemas.microsoft.com/office/drawing/2014/chart" uri="{C3380CC4-5D6E-409C-BE32-E72D297353CC}">
              <c16:uniqueId val="{00000000-DAEF-45EC-9240-55CFF75C68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EF-45EC-9240-55CFF75C68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55-43D5-A3DF-FD1248359D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55-43D5-A3DF-FD1248359D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22-4B82-8B6C-EEC64D884A7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22-4B82-8B6C-EEC64D884A7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80-429E-8D44-A2E0AEA03D4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80-429E-8D44-A2E0AEA03D4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23-492E-AEDC-DF43250C80F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23-492E-AEDC-DF43250C80F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4103.13</c:v>
                </c:pt>
                <c:pt idx="1">
                  <c:v>0</c:v>
                </c:pt>
                <c:pt idx="2">
                  <c:v>0</c:v>
                </c:pt>
                <c:pt idx="3">
                  <c:v>0</c:v>
                </c:pt>
                <c:pt idx="4">
                  <c:v>0</c:v>
                </c:pt>
              </c:numCache>
            </c:numRef>
          </c:val>
          <c:extLst>
            <c:ext xmlns:c16="http://schemas.microsoft.com/office/drawing/2014/chart" uri="{C3380CC4-5D6E-409C-BE32-E72D297353CC}">
              <c16:uniqueId val="{00000000-2687-42B1-B5F9-419989A88DA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2687-42B1-B5F9-419989A88DA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33.61</c:v>
                </c:pt>
                <c:pt idx="1">
                  <c:v>34.57</c:v>
                </c:pt>
                <c:pt idx="2">
                  <c:v>34.090000000000003</c:v>
                </c:pt>
                <c:pt idx="3">
                  <c:v>34.090000000000003</c:v>
                </c:pt>
                <c:pt idx="4">
                  <c:v>32.28</c:v>
                </c:pt>
              </c:numCache>
            </c:numRef>
          </c:val>
          <c:extLst>
            <c:ext xmlns:c16="http://schemas.microsoft.com/office/drawing/2014/chart" uri="{C3380CC4-5D6E-409C-BE32-E72D297353CC}">
              <c16:uniqueId val="{00000000-E36A-41A6-BA94-08EC37448C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E36A-41A6-BA94-08EC37448C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362.6</c:v>
                </c:pt>
                <c:pt idx="1">
                  <c:v>360.35</c:v>
                </c:pt>
                <c:pt idx="2">
                  <c:v>368.35</c:v>
                </c:pt>
                <c:pt idx="3">
                  <c:v>372.1</c:v>
                </c:pt>
                <c:pt idx="4">
                  <c:v>372.01</c:v>
                </c:pt>
              </c:numCache>
            </c:numRef>
          </c:val>
          <c:extLst>
            <c:ext xmlns:c16="http://schemas.microsoft.com/office/drawing/2014/chart" uri="{C3380CC4-5D6E-409C-BE32-E72D297353CC}">
              <c16:uniqueId val="{00000000-006A-499A-9D39-E96964F5A1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06A-499A-9D39-E96964F5A1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長南町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7863</v>
      </c>
      <c r="AM8" s="69"/>
      <c r="AN8" s="69"/>
      <c r="AO8" s="69"/>
      <c r="AP8" s="69"/>
      <c r="AQ8" s="69"/>
      <c r="AR8" s="69"/>
      <c r="AS8" s="69"/>
      <c r="AT8" s="68">
        <f>データ!T6</f>
        <v>65.510000000000005</v>
      </c>
      <c r="AU8" s="68"/>
      <c r="AV8" s="68"/>
      <c r="AW8" s="68"/>
      <c r="AX8" s="68"/>
      <c r="AY8" s="68"/>
      <c r="AZ8" s="68"/>
      <c r="BA8" s="68"/>
      <c r="BB8" s="68">
        <f>データ!U6</f>
        <v>120.03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40.29</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3150</v>
      </c>
      <c r="AM10" s="69"/>
      <c r="AN10" s="69"/>
      <c r="AO10" s="69"/>
      <c r="AP10" s="69"/>
      <c r="AQ10" s="69"/>
      <c r="AR10" s="69"/>
      <c r="AS10" s="69"/>
      <c r="AT10" s="68">
        <f>データ!W6</f>
        <v>5.41</v>
      </c>
      <c r="AU10" s="68"/>
      <c r="AV10" s="68"/>
      <c r="AW10" s="68"/>
      <c r="AX10" s="68"/>
      <c r="AY10" s="68"/>
      <c r="AZ10" s="68"/>
      <c r="BA10" s="68"/>
      <c r="BB10" s="68">
        <f>データ!X6</f>
        <v>582.26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S3BHWOhx1u3yrORD4KSTnaRNv7i5N86PjyFSrvJFsxxjW/mZX6Vr0Gn9vnSBUH0V57MVdOR43PqN/s7ayXnQyw==" saltValue="T08ToCcm9CU/0EkWV8TUa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124273</v>
      </c>
      <c r="D6" s="33">
        <f t="shared" si="3"/>
        <v>47</v>
      </c>
      <c r="E6" s="33">
        <f t="shared" si="3"/>
        <v>17</v>
      </c>
      <c r="F6" s="33">
        <f t="shared" si="3"/>
        <v>5</v>
      </c>
      <c r="G6" s="33">
        <f t="shared" si="3"/>
        <v>0</v>
      </c>
      <c r="H6" s="33" t="str">
        <f t="shared" si="3"/>
        <v>千葉県　長南町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40.29</v>
      </c>
      <c r="Q6" s="34">
        <f t="shared" si="3"/>
        <v>100</v>
      </c>
      <c r="R6" s="34">
        <f t="shared" si="3"/>
        <v>3850</v>
      </c>
      <c r="S6" s="34">
        <f t="shared" si="3"/>
        <v>7863</v>
      </c>
      <c r="T6" s="34">
        <f t="shared" si="3"/>
        <v>65.510000000000005</v>
      </c>
      <c r="U6" s="34">
        <f t="shared" si="3"/>
        <v>120.03</v>
      </c>
      <c r="V6" s="34">
        <f t="shared" si="3"/>
        <v>3150</v>
      </c>
      <c r="W6" s="34">
        <f t="shared" si="3"/>
        <v>5.41</v>
      </c>
      <c r="X6" s="34">
        <f t="shared" si="3"/>
        <v>582.26</v>
      </c>
      <c r="Y6" s="35">
        <f>IF(Y7="",NA(),Y7)</f>
        <v>39.6</v>
      </c>
      <c r="Z6" s="35">
        <f t="shared" ref="Z6:AH6" si="4">IF(Z7="",NA(),Z7)</f>
        <v>37.090000000000003</v>
      </c>
      <c r="AA6" s="35">
        <f t="shared" si="4"/>
        <v>35.950000000000003</v>
      </c>
      <c r="AB6" s="35">
        <f t="shared" si="4"/>
        <v>34.54</v>
      </c>
      <c r="AC6" s="35">
        <f t="shared" si="4"/>
        <v>35.049999999999997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4103.13</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33.61</v>
      </c>
      <c r="BR6" s="35">
        <f t="shared" ref="BR6:BZ6" si="8">IF(BR7="",NA(),BR7)</f>
        <v>34.57</v>
      </c>
      <c r="BS6" s="35">
        <f t="shared" si="8"/>
        <v>34.090000000000003</v>
      </c>
      <c r="BT6" s="35">
        <f t="shared" si="8"/>
        <v>34.090000000000003</v>
      </c>
      <c r="BU6" s="35">
        <f t="shared" si="8"/>
        <v>32.28</v>
      </c>
      <c r="BV6" s="35">
        <f t="shared" si="8"/>
        <v>52.19</v>
      </c>
      <c r="BW6" s="35">
        <f t="shared" si="8"/>
        <v>55.32</v>
      </c>
      <c r="BX6" s="35">
        <f t="shared" si="8"/>
        <v>59.8</v>
      </c>
      <c r="BY6" s="35">
        <f t="shared" si="8"/>
        <v>57.77</v>
      </c>
      <c r="BZ6" s="35">
        <f t="shared" si="8"/>
        <v>57.31</v>
      </c>
      <c r="CA6" s="34" t="str">
        <f>IF(CA7="","",IF(CA7="-","【-】","【"&amp;SUBSTITUTE(TEXT(CA7,"#,##0.00"),"-","△")&amp;"】"))</f>
        <v>【59.59】</v>
      </c>
      <c r="CB6" s="35">
        <f>IF(CB7="",NA(),CB7)</f>
        <v>362.6</v>
      </c>
      <c r="CC6" s="35">
        <f t="shared" ref="CC6:CK6" si="9">IF(CC7="",NA(),CC7)</f>
        <v>360.35</v>
      </c>
      <c r="CD6" s="35">
        <f t="shared" si="9"/>
        <v>368.35</v>
      </c>
      <c r="CE6" s="35">
        <f t="shared" si="9"/>
        <v>372.1</v>
      </c>
      <c r="CF6" s="35">
        <f t="shared" si="9"/>
        <v>372.01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100</v>
      </c>
      <c r="CN6" s="35">
        <f t="shared" ref="CN6:CV6" si="10">IF(CN7="",NA(),CN7)</f>
        <v>100</v>
      </c>
      <c r="CO6" s="35">
        <f t="shared" si="10"/>
        <v>100</v>
      </c>
      <c r="CP6" s="35">
        <f t="shared" si="10"/>
        <v>100</v>
      </c>
      <c r="CQ6" s="35">
        <f t="shared" si="10"/>
        <v>100</v>
      </c>
      <c r="CR6" s="35">
        <f t="shared" si="10"/>
        <v>52.31</v>
      </c>
      <c r="CS6" s="35">
        <f t="shared" si="10"/>
        <v>60.65</v>
      </c>
      <c r="CT6" s="35">
        <f t="shared" si="10"/>
        <v>51.75</v>
      </c>
      <c r="CU6" s="35">
        <f t="shared" si="10"/>
        <v>50.68</v>
      </c>
      <c r="CV6" s="35">
        <f t="shared" si="10"/>
        <v>50.14</v>
      </c>
      <c r="CW6" s="34" t="str">
        <f>IF(CW7="","",IF(CW7="-","【-】","【"&amp;SUBSTITUTE(TEXT(CW7,"#,##0.00"),"-","△")&amp;"】"))</f>
        <v>【51.30】</v>
      </c>
      <c r="CX6" s="35">
        <f>IF(CX7="",NA(),CX7)</f>
        <v>77.52</v>
      </c>
      <c r="CY6" s="35">
        <f t="shared" ref="CY6:DG6" si="11">IF(CY7="",NA(),CY7)</f>
        <v>78.3</v>
      </c>
      <c r="CZ6" s="35">
        <f t="shared" si="11"/>
        <v>79.52</v>
      </c>
      <c r="DA6" s="35">
        <f t="shared" si="11"/>
        <v>80.84</v>
      </c>
      <c r="DB6" s="35">
        <f t="shared" si="11"/>
        <v>83.3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124273</v>
      </c>
      <c r="D7" s="37">
        <v>47</v>
      </c>
      <c r="E7" s="37">
        <v>17</v>
      </c>
      <c r="F7" s="37">
        <v>5</v>
      </c>
      <c r="G7" s="37">
        <v>0</v>
      </c>
      <c r="H7" s="37" t="s">
        <v>97</v>
      </c>
      <c r="I7" s="37" t="s">
        <v>98</v>
      </c>
      <c r="J7" s="37" t="s">
        <v>99</v>
      </c>
      <c r="K7" s="37" t="s">
        <v>100</v>
      </c>
      <c r="L7" s="37" t="s">
        <v>101</v>
      </c>
      <c r="M7" s="37" t="s">
        <v>102</v>
      </c>
      <c r="N7" s="38" t="s">
        <v>103</v>
      </c>
      <c r="O7" s="38" t="s">
        <v>104</v>
      </c>
      <c r="P7" s="38">
        <v>40.29</v>
      </c>
      <c r="Q7" s="38">
        <v>100</v>
      </c>
      <c r="R7" s="38">
        <v>3850</v>
      </c>
      <c r="S7" s="38">
        <v>7863</v>
      </c>
      <c r="T7" s="38">
        <v>65.510000000000005</v>
      </c>
      <c r="U7" s="38">
        <v>120.03</v>
      </c>
      <c r="V7" s="38">
        <v>3150</v>
      </c>
      <c r="W7" s="38">
        <v>5.41</v>
      </c>
      <c r="X7" s="38">
        <v>582.26</v>
      </c>
      <c r="Y7" s="38">
        <v>39.6</v>
      </c>
      <c r="Z7" s="38">
        <v>37.090000000000003</v>
      </c>
      <c r="AA7" s="38">
        <v>35.950000000000003</v>
      </c>
      <c r="AB7" s="38">
        <v>34.54</v>
      </c>
      <c r="AC7" s="38">
        <v>35.049999999999997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4103.13</v>
      </c>
      <c r="BG7" s="38">
        <v>0</v>
      </c>
      <c r="BH7" s="38">
        <v>0</v>
      </c>
      <c r="BI7" s="38">
        <v>0</v>
      </c>
      <c r="BJ7" s="38">
        <v>0</v>
      </c>
      <c r="BK7" s="38">
        <v>1081.8</v>
      </c>
      <c r="BL7" s="38">
        <v>974.93</v>
      </c>
      <c r="BM7" s="38">
        <v>855.8</v>
      </c>
      <c r="BN7" s="38">
        <v>789.46</v>
      </c>
      <c r="BO7" s="38">
        <v>826.83</v>
      </c>
      <c r="BP7" s="38">
        <v>765.47</v>
      </c>
      <c r="BQ7" s="38">
        <v>33.61</v>
      </c>
      <c r="BR7" s="38">
        <v>34.57</v>
      </c>
      <c r="BS7" s="38">
        <v>34.090000000000003</v>
      </c>
      <c r="BT7" s="38">
        <v>34.090000000000003</v>
      </c>
      <c r="BU7" s="38">
        <v>32.28</v>
      </c>
      <c r="BV7" s="38">
        <v>52.19</v>
      </c>
      <c r="BW7" s="38">
        <v>55.32</v>
      </c>
      <c r="BX7" s="38">
        <v>59.8</v>
      </c>
      <c r="BY7" s="38">
        <v>57.77</v>
      </c>
      <c r="BZ7" s="38">
        <v>57.31</v>
      </c>
      <c r="CA7" s="38">
        <v>59.59</v>
      </c>
      <c r="CB7" s="38">
        <v>362.6</v>
      </c>
      <c r="CC7" s="38">
        <v>360.35</v>
      </c>
      <c r="CD7" s="38">
        <v>368.35</v>
      </c>
      <c r="CE7" s="38">
        <v>372.1</v>
      </c>
      <c r="CF7" s="38">
        <v>372.01</v>
      </c>
      <c r="CG7" s="38">
        <v>296.14</v>
      </c>
      <c r="CH7" s="38">
        <v>283.17</v>
      </c>
      <c r="CI7" s="38">
        <v>263.76</v>
      </c>
      <c r="CJ7" s="38">
        <v>274.35000000000002</v>
      </c>
      <c r="CK7" s="38">
        <v>273.52</v>
      </c>
      <c r="CL7" s="38">
        <v>257.86</v>
      </c>
      <c r="CM7" s="38">
        <v>100</v>
      </c>
      <c r="CN7" s="38">
        <v>100</v>
      </c>
      <c r="CO7" s="38">
        <v>100</v>
      </c>
      <c r="CP7" s="38">
        <v>100</v>
      </c>
      <c r="CQ7" s="38">
        <v>100</v>
      </c>
      <c r="CR7" s="38">
        <v>52.31</v>
      </c>
      <c r="CS7" s="38">
        <v>60.65</v>
      </c>
      <c r="CT7" s="38">
        <v>51.75</v>
      </c>
      <c r="CU7" s="38">
        <v>50.68</v>
      </c>
      <c r="CV7" s="38">
        <v>50.14</v>
      </c>
      <c r="CW7" s="38">
        <v>51.3</v>
      </c>
      <c r="CX7" s="38">
        <v>77.52</v>
      </c>
      <c r="CY7" s="38">
        <v>78.3</v>
      </c>
      <c r="CZ7" s="38">
        <v>79.52</v>
      </c>
      <c r="DA7" s="38">
        <v>80.84</v>
      </c>
      <c r="DB7" s="38">
        <v>83.3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2020-12-04T03:03:11Z</dcterms:created>
  <dcterms:modified xsi:type="dcterms:W3CDTF">2021-02-20T07:41:29Z</dcterms:modified>
  <cp:category/>
</cp:coreProperties>
</file>