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171下水道\175 農集\"/>
    </mc:Choice>
  </mc:AlternateContent>
  <workbookProtection workbookAlgorithmName="SHA-512" workbookHashValue="X2rrGOsVkIWxlupuSDBjjyYm5TSVH2m2/H96TWU8Z1VqvjodmRT9ZpvS5iV0eSOqXK+579jXfaqDxlwUBKolcA==" workbookSaltValue="pKAMEGhtyMLSZOTDG1GZvA==" workbookSpinCount="100000" lockStructure="1"/>
  <bookViews>
    <workbookView xWindow="0" yWindow="0" windowWidth="20460" windowHeight="664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I10" i="4"/>
  <c r="BB8"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<sst xmlns="http://schemas.openxmlformats.org/spreadsheetml/2006/main" count="236" uniqueCount="120">
  <si>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</si>
  <si>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</si>
  <si>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</si>
  <si>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</si>
  <si>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</si>
  <si>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</si>
  <si>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</si>
  <si>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</si>
  <si>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</si>
  <si>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</si>
  <si>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</si>
  <si>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</si>
  <si>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</si>
  <si>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</si>
  <si>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</si>
  <si>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</si>
  <si>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</si>
  <si>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</si>
  <si>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</si>
  <si>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</si>
  <si>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</si>
  <si>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</si>
  <si>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</si>
  <si>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</si>
  <si>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</si>
  <si>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</si>
  <si>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</si>
  <si>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</si>
  <si>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</si>
  <si>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</si>
  <si>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</si>
  <si>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</si>
  <si>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</si>
  <si>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</si>
  <si>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</si>
  <si>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</si>
  <si>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</si>
  <si>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</si>
  <si>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</si>
  <si>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</si>
  <si>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</si>
  <si>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</si>
  <si>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</si>
  <si>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</si>
  <si>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</si>
  <si>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</si>
  <si>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</si>
  <si>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</si>
  <si>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</si>
  <si>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</si>
  <si>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</si>
  <si>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</si>
  <si>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</si>
  <si>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</si>
  <si>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</si>
  <si>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</si>
  <si>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</si>
  <si>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</si>
  <si>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</si>
  <si>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</si>
  <si>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</si>
  <si>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</si>
  <si>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</si>
  <si>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</si>
  <si>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</si>
  <si>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</si>
  <si>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</si>
  <si>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</si>
  <si>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</si>
  <si>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</si>
  <si>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</si>
  <si>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</si>
  <si>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</si>
  <si>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</si>
  <si>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</si>
  <si>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</si>
  <si>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</si>
  <si>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</si>
  <si>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</si>
  <si>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</si>
  <si>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</si>
  <si>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</si>
  <si>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</si>
  <si>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</si>
  <si>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</si>
  <si>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</si>
  <si>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</si>
  <si>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</si>
  <si>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</si>
  <si>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</si>
  <si>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</si>
  <si>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</si>
  <si>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</si>
  <si>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</si>
  <si>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</si>
  <si>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</si>
  <si>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</si>
  <si>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</si>
  <si>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一宮町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</si>
  <si>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</si>
  <si>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</si>
  <si>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</si>
  <si>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</si>
  <si>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</si>
  <si>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</si>
  <si>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</si>
  <si>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</si>
  <si>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</si>
  <si>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</si>
  <si>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</si>
  <si>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</si>
  <si>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</si>
  <si>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</si>
  <si>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</si>
  <si>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</si>
  <si>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</si>
  <si>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</si>
  <si>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過去に実施した施設の機能診断の結果から施設更新の必要性は高い。改築等に対する財源の確保や経営に与える影響を踏まえ計画的な投資を検討する。</t>
    <phoneticPr fontId="4"/>
  </si>
  <si>
    <t>　一宮町の農業集落排水事業は、老朽化により今後多くの施設更新等が見込まれ経営状況が悪化すると思われる。このことから、計画人口に満たない地区の接続率向上やライフサイクルコストの削減等を積極的に推進するとともに、使用料の見直しも考慮し、経営の効率化・健全化を目指す。</t>
    <phoneticPr fontId="4"/>
  </si>
  <si>
    <t>　収益的収支比率が若干上がっている。今後も使用料収入を上げる等の検討が必要である。経費回収率は100%を大きく下回っているため、今後の施設の改築等に併せ経費の削減を図りたい。</t>
    <rPh sb="9" eb="11">
      <t>ジャッカン</t>
    </rPh>
    <rPh sb="11" eb="12">
      <t>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</si>
</sst>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5C5-4E47-84D2-C04FF209FC8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A5C5-4E47-84D2-C04FF209FC8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64.42</c:v>
                </c:pt>
                <c:pt idx="1">
                  <c:v>63.52</c:v>
                </c:pt>
                <c:pt idx="2">
                  <c:v>63.52</c:v>
                </c:pt>
                <c:pt idx="3" formatCode="#,##0.00;&quot;△&quot;#,##0.00">
                  <c:v>0</c:v>
                </c:pt>
                <c:pt idx="4" formatCode="#,##0.00;&quot;△&quot;#,##0.00">
                  <c:v>0</c:v>
                </c:pt>
              </c:numCache>
            </c:numRef>
          </c:val>
          <c:extLst>
            <c:ext xmlns:c16="http://schemas.microsoft.com/office/drawing/2014/chart" uri="{C3380CC4-5D6E-409C-BE32-E72D297353CC}">
              <c16:uniqueId val="{00000000-9586-46F0-B153-75FC9AF51E5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9586-46F0-B153-75FC9AF51E5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7158-4D0A-8F5D-B809766952D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7158-4D0A-8F5D-B809766952D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92.39</c:v>
                </c:pt>
                <c:pt idx="1">
                  <c:v>57.46</c:v>
                </c:pt>
                <c:pt idx="2">
                  <c:v>56.78</c:v>
                </c:pt>
                <c:pt idx="3">
                  <c:v>55.82</c:v>
                </c:pt>
                <c:pt idx="4">
                  <c:v>57.74</c:v>
                </c:pt>
              </c:numCache>
            </c:numRef>
          </c:val>
          <c:extLst>
            <c:ext xmlns:c16="http://schemas.microsoft.com/office/drawing/2014/chart" uri="{C3380CC4-5D6E-409C-BE32-E72D297353CC}">
              <c16:uniqueId val="{00000000-3230-409B-8C35-19C9786FBD3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30-409B-8C35-19C9786FBD3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38B-4E3B-96DF-A914C181AC4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8B-4E3B-96DF-A914C181AC4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122-42C1-945E-EBFA4870102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22-42C1-945E-EBFA4870102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899-4EA9-B921-4F0A6428F94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99-4EA9-B921-4F0A6428F94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7EF-42BE-A92F-1F5FA6414FB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EF-42BE-A92F-1F5FA6414FB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formatCode="#,##0.00;&quot;△&quot;#,##0.00;&quot;-&quot;">
                  <c:v>1100.1199999999999</c:v>
                </c:pt>
                <c:pt idx="1">
                  <c:v>0</c:v>
                </c:pt>
                <c:pt idx="2">
                  <c:v>0</c:v>
                </c:pt>
                <c:pt idx="3">
                  <c:v>0</c:v>
                </c:pt>
                <c:pt idx="4">
                  <c:v>0</c:v>
                </c:pt>
              </c:numCache>
            </c:numRef>
          </c:val>
          <c:extLst>
            <c:ext xmlns:c16="http://schemas.microsoft.com/office/drawing/2014/chart" uri="{C3380CC4-5D6E-409C-BE32-E72D297353CC}">
              <c16:uniqueId val="{00000000-B011-4C51-AFFA-D64CF21906C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B011-4C51-AFFA-D64CF21906C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65.83</c:v>
                </c:pt>
                <c:pt idx="1">
                  <c:v>63.17</c:v>
                </c:pt>
                <c:pt idx="2">
                  <c:v>55.62</c:v>
                </c:pt>
                <c:pt idx="3">
                  <c:v>70.650000000000006</c:v>
                </c:pt>
                <c:pt idx="4">
                  <c:v>68.7</c:v>
                </c:pt>
              </c:numCache>
            </c:numRef>
          </c:val>
          <c:extLst>
            <c:ext xmlns:c16="http://schemas.microsoft.com/office/drawing/2014/chart" uri="{C3380CC4-5D6E-409C-BE32-E72D297353CC}">
              <c16:uniqueId val="{00000000-60DA-4779-B272-1ECF71ED501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60DA-4779-B272-1ECF71ED501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206.73</c:v>
                </c:pt>
                <c:pt idx="1">
                  <c:v>216.47</c:v>
                </c:pt>
                <c:pt idx="2">
                  <c:v>241.55</c:v>
                </c:pt>
                <c:pt idx="3">
                  <c:v>200.12</c:v>
                </c:pt>
                <c:pt idx="4">
                  <c:v>200.74</c:v>
                </c:pt>
              </c:numCache>
            </c:numRef>
          </c:val>
          <c:extLst>
            <c:ext xmlns:c16="http://schemas.microsoft.com/office/drawing/2014/chart" uri="{C3380CC4-5D6E-409C-BE32-E72D297353CC}">
              <c16:uniqueId val="{00000000-4BFD-4560-8DC0-3C6ED0FD8BD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4BFD-4560-8DC0-3C6ED0FD8BD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千葉県　一宮町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12480</v>
      </c>
      <c r="AM8" s="51"/>
      <c r="AN8" s="51"/>
      <c r="AO8" s="51"/>
      <c r="AP8" s="51"/>
      <c r="AQ8" s="51"/>
      <c r="AR8" s="51"/>
      <c r="AS8" s="51"/>
      <c r="AT8" s="46">
        <f>データ!T6</f>
        <v>22.99</v>
      </c>
      <c r="AU8" s="46"/>
      <c r="AV8" s="46"/>
      <c r="AW8" s="46"/>
      <c r="AX8" s="46"/>
      <c r="AY8" s="46"/>
      <c r="AZ8" s="46"/>
      <c r="BA8" s="46"/>
      <c r="BB8" s="46">
        <f>データ!U6</f>
        <v>542.84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23</v>
      </c>
      <c r="Q10" s="46"/>
      <c r="R10" s="46"/>
      <c r="S10" s="46"/>
      <c r="T10" s="46"/>
      <c r="U10" s="46"/>
      <c r="V10" s="46"/>
      <c r="W10" s="46">
        <f>データ!Q6</f>
        <v>100</v>
      </c>
      <c r="X10" s="46"/>
      <c r="Y10" s="46"/>
      <c r="Z10" s="46"/>
      <c r="AA10" s="46"/>
      <c r="AB10" s="46"/>
      <c r="AC10" s="46"/>
      <c r="AD10" s="51">
        <f>データ!R6</f>
        <v>3850</v>
      </c>
      <c r="AE10" s="51"/>
      <c r="AF10" s="51"/>
      <c r="AG10" s="51"/>
      <c r="AH10" s="51"/>
      <c r="AI10" s="51"/>
      <c r="AJ10" s="51"/>
      <c r="AK10" s="2"/>
      <c r="AL10" s="51">
        <f>データ!V6</f>
        <v>2848</v>
      </c>
      <c r="AM10" s="51"/>
      <c r="AN10" s="51"/>
      <c r="AO10" s="51"/>
      <c r="AP10" s="51"/>
      <c r="AQ10" s="51"/>
      <c r="AR10" s="51"/>
      <c r="AS10" s="51"/>
      <c r="AT10" s="46">
        <f>データ!W6</f>
        <v>4.5999999999999996</v>
      </c>
      <c r="AU10" s="46"/>
      <c r="AV10" s="46"/>
      <c r="AW10" s="46"/>
      <c r="AX10" s="46"/>
      <c r="AY10" s="46"/>
      <c r="AZ10" s="46"/>
      <c r="BA10" s="46"/>
      <c r="BB10" s="46">
        <f>データ!X6</f>
        <v>619.13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t6OLqOJ2z4gRCQ6BK11YesZeDWZ/xH5Pb5rmlFzutgvOwukYAXIL55021QSa9On5dtpjA3e4YfFtQIvi/yj/SQ==" saltValue="nV+s5J3q1rKyNkAh+A9UT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124214</v>
      </c>
      <c r="D6" s="33">
        <f t="shared" si="3"/>
        <v>47</v>
      </c>
      <c r="E6" s="33">
        <f t="shared" si="3"/>
        <v>17</v>
      </c>
      <c r="F6" s="33">
        <f t="shared" si="3"/>
        <v>5</v>
      </c>
      <c r="G6" s="33">
        <f t="shared" si="3"/>
        <v>0</v>
      </c>
      <c r="H6" s="33" t="str">
        <f t="shared" si="3"/>
        <v>千葉県　一宮町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23</v>
      </c>
      <c r="Q6" s="34">
        <f t="shared" si="3"/>
        <v>100</v>
      </c>
      <c r="R6" s="34">
        <f t="shared" si="3"/>
        <v>3850</v>
      </c>
      <c r="S6" s="34">
        <f t="shared" si="3"/>
        <v>12480</v>
      </c>
      <c r="T6" s="34">
        <f t="shared" si="3"/>
        <v>22.99</v>
      </c>
      <c r="U6" s="34">
        <f t="shared" si="3"/>
        <v>542.84</v>
      </c>
      <c r="V6" s="34">
        <f t="shared" si="3"/>
        <v>2848</v>
      </c>
      <c r="W6" s="34">
        <f t="shared" si="3"/>
        <v>4.5999999999999996</v>
      </c>
      <c r="X6" s="34">
        <f t="shared" si="3"/>
        <v>619.13</v>
      </c>
      <c r="Y6" s="35">
        <f>IF(Y7="",NA(),Y7)</f>
        <v>92.39</v>
      </c>
      <c r="Z6" s="35">
        <f t="shared" ref="Z6:AH6" si="4">IF(Z7="",NA(),Z7)</f>
        <v>57.46</v>
      </c>
      <c r="AA6" s="35">
        <f t="shared" si="4"/>
        <v>56.78</v>
      </c>
      <c r="AB6" s="35">
        <f t="shared" si="4"/>
        <v>55.82</v>
      </c>
      <c r="AC6" s="35">
        <f t="shared" si="4"/>
        <v>57.74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1100.1199999999999</v>
      </c>
      <c r="BG6" s="34">
        <f t="shared" ref="BG6:BO6" si="7">IF(BG7="",NA(),BG7)</f>
        <v>0</v>
      </c>
      <c r="BH6" s="34">
        <f t="shared" si="7"/>
        <v>0</v>
      </c>
      <c r="BI6" s="34">
        <f t="shared" si="7"/>
        <v>0</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65.83</v>
      </c>
      <c r="BR6" s="35">
        <f t="shared" ref="BR6:BZ6" si="8">IF(BR7="",NA(),BR7)</f>
        <v>63.17</v>
      </c>
      <c r="BS6" s="35">
        <f t="shared" si="8"/>
        <v>55.62</v>
      </c>
      <c r="BT6" s="35">
        <f t="shared" si="8"/>
        <v>70.650000000000006</v>
      </c>
      <c r="BU6" s="35">
        <f t="shared" si="8"/>
        <v>68.7</v>
      </c>
      <c r="BV6" s="35">
        <f t="shared" si="8"/>
        <v>52.19</v>
      </c>
      <c r="BW6" s="35">
        <f t="shared" si="8"/>
        <v>55.32</v>
      </c>
      <c r="BX6" s="35">
        <f t="shared" si="8"/>
        <v>59.8</v>
      </c>
      <c r="BY6" s="35">
        <f t="shared" si="8"/>
        <v>57.77</v>
      </c>
      <c r="BZ6" s="35">
        <f t="shared" si="8"/>
        <v>57.31</v>
      </c>
      <c r="CA6" s="34" t="str">
        <f>IF(CA7="","",IF(CA7="-","【-】","【"&amp;SUBSTITUTE(TEXT(CA7,"#,##0.00"),"-","△")&amp;"】"))</f>
        <v>【59.59】</v>
      </c>
      <c r="CB6" s="35">
        <f>IF(CB7="",NA(),CB7)</f>
        <v>206.73</v>
      </c>
      <c r="CC6" s="35">
        <f t="shared" ref="CC6:CK6" si="9">IF(CC7="",NA(),CC7)</f>
        <v>216.47</v>
      </c>
      <c r="CD6" s="35">
        <f t="shared" si="9"/>
        <v>241.55</v>
      </c>
      <c r="CE6" s="35">
        <f t="shared" si="9"/>
        <v>200.12</v>
      </c>
      <c r="CF6" s="35">
        <f t="shared" si="9"/>
        <v>200.74</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64.42</v>
      </c>
      <c r="CN6" s="35">
        <f t="shared" ref="CN6:CV6" si="10">IF(CN7="",NA(),CN7)</f>
        <v>63.52</v>
      </c>
      <c r="CO6" s="35">
        <f t="shared" si="10"/>
        <v>63.52</v>
      </c>
      <c r="CP6" s="34">
        <f t="shared" si="10"/>
        <v>0</v>
      </c>
      <c r="CQ6" s="34">
        <f t="shared" si="10"/>
        <v>0</v>
      </c>
      <c r="CR6" s="35">
        <f t="shared" si="10"/>
        <v>52.31</v>
      </c>
      <c r="CS6" s="35">
        <f t="shared" si="10"/>
        <v>60.65</v>
      </c>
      <c r="CT6" s="35">
        <f t="shared" si="10"/>
        <v>51.75</v>
      </c>
      <c r="CU6" s="35">
        <f t="shared" si="10"/>
        <v>50.68</v>
      </c>
      <c r="CV6" s="35">
        <f t="shared" si="10"/>
        <v>50.14</v>
      </c>
      <c r="CW6" s="34" t="str">
        <f>IF(CW7="","",IF(CW7="-","【-】","【"&amp;SUBSTITUTE(TEXT(CW7,"#,##0.00"),"-","△")&amp;"】"))</f>
        <v>【51.30】</v>
      </c>
      <c r="CX6" s="35">
        <f>IF(CX7="",NA(),CX7)</f>
        <v>100</v>
      </c>
      <c r="CY6" s="35">
        <f t="shared" ref="CY6:DG6" si="11">IF(CY7="",NA(),CY7)</f>
        <v>100</v>
      </c>
      <c r="CZ6" s="35">
        <f t="shared" si="11"/>
        <v>100</v>
      </c>
      <c r="DA6" s="35">
        <f t="shared" si="11"/>
        <v>100</v>
      </c>
      <c r="DB6" s="35">
        <f t="shared" si="11"/>
        <v>100</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124214</v>
      </c>
      <c r="D7" s="37">
        <v>47</v>
      </c>
      <c r="E7" s="37">
        <v>17</v>
      </c>
      <c r="F7" s="37">
        <v>5</v>
      </c>
      <c r="G7" s="37">
        <v>0</v>
      </c>
      <c r="H7" s="37" t="s">
        <v>98</v>
      </c>
      <c r="I7" s="37" t="s">
        <v>99</v>
      </c>
      <c r="J7" s="37" t="s">
        <v>100</v>
      </c>
      <c r="K7" s="37" t="s">
        <v>101</v>
      </c>
      <c r="L7" s="37" t="s">
        <v>102</v>
      </c>
      <c r="M7" s="37" t="s">
        <v>103</v>
      </c>
      <c r="N7" s="38" t="s">
        <v>104</v>
      </c>
      <c r="O7" s="38" t="s">
        <v>105</v>
      </c>
      <c r="P7" s="38">
        <v>23</v>
      </c>
      <c r="Q7" s="38">
        <v>100</v>
      </c>
      <c r="R7" s="38">
        <v>3850</v>
      </c>
      <c r="S7" s="38">
        <v>12480</v>
      </c>
      <c r="T7" s="38">
        <v>22.99</v>
      </c>
      <c r="U7" s="38">
        <v>542.84</v>
      </c>
      <c r="V7" s="38">
        <v>2848</v>
      </c>
      <c r="W7" s="38">
        <v>4.5999999999999996</v>
      </c>
      <c r="X7" s="38">
        <v>619.13</v>
      </c>
      <c r="Y7" s="38">
        <v>92.39</v>
      </c>
      <c r="Z7" s="38">
        <v>57.46</v>
      </c>
      <c r="AA7" s="38">
        <v>56.78</v>
      </c>
      <c r="AB7" s="38">
        <v>55.82</v>
      </c>
      <c r="AC7" s="38">
        <v>57.74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1100.1199999999999</v>
      </c>
      <c r="BG7" s="38">
        <v>0</v>
      </c>
      <c r="BH7" s="38">
        <v>0</v>
      </c>
      <c r="BI7" s="38">
        <v>0</v>
      </c>
      <c r="BJ7" s="38">
        <v>0</v>
      </c>
      <c r="BK7" s="38">
        <v>1081.8</v>
      </c>
      <c r="BL7" s="38">
        <v>974.93</v>
      </c>
      <c r="BM7" s="38">
        <v>855.8</v>
      </c>
      <c r="BN7" s="38">
        <v>789.46</v>
      </c>
      <c r="BO7" s="38">
        <v>826.83</v>
      </c>
      <c r="BP7" s="38">
        <v>765.47</v>
      </c>
      <c r="BQ7" s="38">
        <v>65.83</v>
      </c>
      <c r="BR7" s="38">
        <v>63.17</v>
      </c>
      <c r="BS7" s="38">
        <v>55.62</v>
      </c>
      <c r="BT7" s="38">
        <v>70.650000000000006</v>
      </c>
      <c r="BU7" s="38">
        <v>68.7</v>
      </c>
      <c r="BV7" s="38">
        <v>52.19</v>
      </c>
      <c r="BW7" s="38">
        <v>55.32</v>
      </c>
      <c r="BX7" s="38">
        <v>59.8</v>
      </c>
      <c r="BY7" s="38">
        <v>57.77</v>
      </c>
      <c r="BZ7" s="38">
        <v>57.31</v>
      </c>
      <c r="CA7" s="38">
        <v>59.59</v>
      </c>
      <c r="CB7" s="38">
        <v>206.73</v>
      </c>
      <c r="CC7" s="38">
        <v>216.47</v>
      </c>
      <c r="CD7" s="38">
        <v>241.55</v>
      </c>
      <c r="CE7" s="38">
        <v>200.12</v>
      </c>
      <c r="CF7" s="38">
        <v>200.74</v>
      </c>
      <c r="CG7" s="38">
        <v>296.14</v>
      </c>
      <c r="CH7" s="38">
        <v>283.17</v>
      </c>
      <c r="CI7" s="38">
        <v>263.76</v>
      </c>
      <c r="CJ7" s="38">
        <v>274.35000000000002</v>
      </c>
      <c r="CK7" s="38">
        <v>273.52</v>
      </c>
      <c r="CL7" s="38">
        <v>257.86</v>
      </c>
      <c r="CM7" s="38">
        <v>64.42</v>
      </c>
      <c r="CN7" s="38">
        <v>63.52</v>
      </c>
      <c r="CO7" s="38">
        <v>63.52</v>
      </c>
      <c r="CP7" s="38">
        <v>0</v>
      </c>
      <c r="CQ7" s="38">
        <v>0</v>
      </c>
      <c r="CR7" s="38">
        <v>52.31</v>
      </c>
      <c r="CS7" s="38">
        <v>60.65</v>
      </c>
      <c r="CT7" s="38">
        <v>51.75</v>
      </c>
      <c r="CU7" s="38">
        <v>50.68</v>
      </c>
      <c r="CV7" s="38">
        <v>50.14</v>
      </c>
      <c r="CW7" s="38">
        <v>51.3</v>
      </c>
      <c r="CX7" s="38">
        <v>100</v>
      </c>
      <c r="CY7" s="38">
        <v>100</v>
      </c>
      <c r="CZ7" s="38">
        <v>100</v>
      </c>
      <c r="DA7" s="38">
        <v>100</v>
      </c>
      <c r="DB7" s="38">
        <v>100</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114</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dcterms:created xsi:type="dcterms:W3CDTF">2020-12-04T03:03:08Z</dcterms:created>
  <dcterms:modified xsi:type="dcterms:W3CDTF">2021-02-20T07:40:46Z</dcterms:modified>
  <cp:category/>
</cp:coreProperties>
</file>