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n+vz+RU5VJ+w03i/p6C2gDbGvfhS3VGrcxHLtN2NUa9jhIKOPf5AQvVTujeXx+HkRZ1vIqn/ZVJOucEKddZxfQ==" workbookSaltValue="lEAJKKJaxdcntwmSQ4RtmA==" workbookSpinCount="100000" lockStructure="1"/>
  <bookViews>
    <workbookView xWindow="0" yWindow="0" windowWidth="23040" windowHeight="83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<sst xmlns="http://schemas.openxmlformats.org/spreadsheetml/2006/main" count="236" uniqueCount="120">
  <si>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</si>
  <si>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</si>
  <si>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</si>
  <si>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</si>
  <si>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</si>
  <si>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</si>
  <si>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</si>
  <si>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</si>
  <si>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</si>
  <si>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</si>
  <si>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</si>
  <si>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</si>
  <si>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</si>
  <si>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</si>
  <si>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</si>
  <si>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</si>
  <si>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</si>
  <si>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</si>
  <si>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</si>
  <si>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</si>
  <si>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</si>
  <si>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</si>
  <si>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</si>
  <si>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</si>
  <si>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</si>
  <si>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</si>
  <si>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</si>
  <si>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</si>
  <si>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</si>
  <si>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</si>
  <si>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</si>
  <si>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</si>
  <si>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</si>
  <si>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</si>
  <si>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</si>
  <si>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</si>
  <si>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</si>
  <si>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</si>
  <si>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</si>
  <si>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</si>
  <si>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</si>
  <si>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</si>
  <si>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</si>
  <si>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</si>
  <si>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</si>
  <si>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</si>
  <si>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</si>
  <si>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</si>
  <si>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</si>
  <si>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</si>
  <si>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</si>
  <si>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</si>
  <si>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</si>
  <si>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</si>
  <si>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</si>
  <si>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</si>
  <si>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</si>
  <si>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</si>
  <si>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</si>
  <si>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</si>
  <si>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</si>
  <si>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</si>
  <si>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</si>
  <si>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</si>
  <si>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</si>
  <si>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</si>
  <si>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</si>
  <si>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</si>
  <si>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</si>
  <si>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</si>
  <si>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</si>
  <si>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</si>
  <si>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</si>
  <si>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</si>
  <si>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</si>
  <si>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</si>
  <si>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</si>
  <si>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</si>
  <si>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</si>
  <si>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</si>
  <si>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</si>
  <si>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</si>
  <si>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</si>
  <si>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</si>
  <si>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</si>
  <si>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</si>
  <si>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</si>
  <si>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</si>
  <si>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</si>
  <si>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</si>
  <si>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</si>
  <si>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</si>
  <si>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</si>
  <si>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</si>
  <si>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</si>
  <si>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</si>
  <si>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</si>
  <si>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</si>
  <si>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</si>
  <si>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</si>
  <si>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</si>
  <si>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</si>
  <si>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</si>
  <si>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</si>
  <si>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</si>
  <si>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</si>
  <si>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</si>
  <si>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</si>
  <si>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</si>
  <si>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</si>
  <si>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</si>
  <si>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</si>
  <si>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</si>
  <si>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</si>
  <si>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</si>
  <si>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</si>
  <si>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</si>
  <si>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現状、管渠整備工事が終了し、ストックマネジメント計画に基づいた維持管理主体の経営を行っています。
支出の面で汚水処理費の削減等、収入の面では料金改定等を行うことにより、経営改善を目指します。</t>
    <phoneticPr fontId="4"/>
  </si>
  <si>
    <t>　平成17年度に供用開始されたため、施設の目立った老朽化はありません。
　今後、老朽化が進む施設の維持管理を計画的に実施するため、平成30年度にストックマネジメント計画を策定しました。</t>
    <phoneticPr fontId="4"/>
  </si>
  <si>
    <t>①収益的収支比率は、料金収入及び一般会計繰入金等の収入で費用と地方債償還金の額を賄っていることを表しています。
⑤経費回収率は、ストックマネジメント計画に基づく点検・調査が始まり、汚水処理費に充てられる使用料が減したため、類似団体の平均と同程度となっています。
⑥汚水処理原価は、改築・修繕等が少なく使用料の多くを汚水処理費に充てられるため、類似団体の平均値より低い結果となっています。
⑦施設利用率は、設計と流入水量に大きな開きが無く、類似団体の平均値より高い利用率となっています。
⑧水洗化率は現在処理区内人口のうち、実際に水洗便所を設置して汚水処理している人口の割合を表しております。平成31年4月に供用開始した地区があり、前年度より減となりました。水洗化率100%を目指し、水洗化を促します。</t>
    <rPh sb="1" eb="4">
      <t>シュウエキテキ</t>
    </rPh>
    <rPh sb="4" eb="6">
      <t>シュウシ</t>
    </rPh>
    <rPh sb="6" eb="8">
      <t>ヒリツ</t>
    </rPh>
    <rPh sb="10" eb="12">
      <t>リョウキン</t>
    </rPh>
    <rPh sb="12" eb="14">
      <t>シュウニュウ</t>
    </rPh>
    <rPh sb="14" eb="15">
      <t>オヨ</t>
    </rPh>
    <rPh sb="74" eb="76">
      <t>ケイカク</t>
    </rPh>
    <rPh sb="77" eb="78">
      <t>モト</t>
    </rPh>
    <rPh sb="80" eb="82">
      <t>テンケン</t>
    </rPh>
    <rPh sb="83" eb="85">
      <t>チョウサ</t>
    </rPh>
    <rPh sb="86" eb="87">
      <t>ハジ</t>
    </rPh>
    <rPh sb="101" eb="104">
      <t>シヨウリョウ</t>
    </rPh>
    <rPh sb="105" eb="106">
      <t>ゲン</t>
    </rPh>
    <rPh sb="112" eb="115">
      <t>ドウテイド</t>
    </rPh>
    <rPh sb="281" eb="283">
      <t>ヘイセイ</t>
    </rPh>
    <rPh sb="285" eb="286">
      <t>ネン</t>
    </rPh>
    <rPh sb="287" eb="288">
      <t>ガツ</t>
    </rPh>
    <rPh sb="289" eb="291">
      <t>キョウヨウ</t>
    </rPh>
    <rPh sb="291" eb="293">
      <t>カイシ</t>
    </rPh>
    <rPh sb="295" eb="297">
      <t>チク</t>
    </rPh>
    <rPh sb="301" eb="304">
      <t>ゼンネンド</t>
    </rPh>
    <rPh sb="306" eb="307">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</si>
</sst>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D-409C-BD93-F4F4A8EB99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0DBD-409C-BD93-F4F4A8EB99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36.299999999999997</c:v>
                </c:pt>
                <c:pt idx="1">
                  <c:v>17.5</c:v>
                </c:pt>
                <c:pt idx="2">
                  <c:v>30.25</c:v>
                </c:pt>
                <c:pt idx="3">
                  <c:v>33.15</c:v>
                </c:pt>
                <c:pt idx="4">
                  <c:v>53.45</c:v>
                </c:pt>
              </c:numCache>
            </c:numRef>
          </c:val>
          <c:extLst>
            <c:ext xmlns:c16="http://schemas.microsoft.com/office/drawing/2014/chart" uri="{C3380CC4-5D6E-409C-BE32-E72D297353CC}">
              <c16:uniqueId val="{00000000-495D-481E-948F-38DEFD0D9A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495D-481E-948F-38DEFD0D9A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73.97</c:v>
                </c:pt>
                <c:pt idx="1">
                  <c:v>71.540000000000006</c:v>
                </c:pt>
                <c:pt idx="2">
                  <c:v>72.23</c:v>
                </c:pt>
                <c:pt idx="3">
                  <c:v>69.62</c:v>
                </c:pt>
                <c:pt idx="4">
                  <c:v>63.65</c:v>
                </c:pt>
              </c:numCache>
            </c:numRef>
          </c:val>
          <c:extLst>
            <c:ext xmlns:c16="http://schemas.microsoft.com/office/drawing/2014/chart" uri="{C3380CC4-5D6E-409C-BE32-E72D297353CC}">
              <c16:uniqueId val="{00000000-56C2-4485-A390-95ECAFF8F4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56C2-4485-A390-95ECAFF8F4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32.659999999999997</c:v>
                </c:pt>
                <c:pt idx="1">
                  <c:v>99.93</c:v>
                </c:pt>
                <c:pt idx="2">
                  <c:v>100</c:v>
                </c:pt>
                <c:pt idx="3">
                  <c:v>99.98</c:v>
                </c:pt>
                <c:pt idx="4">
                  <c:v>102.31</c:v>
                </c:pt>
              </c:numCache>
            </c:numRef>
          </c:val>
          <c:extLst>
            <c:ext xmlns:c16="http://schemas.microsoft.com/office/drawing/2014/chart" uri="{C3380CC4-5D6E-409C-BE32-E72D297353CC}">
              <c16:uniqueId val="{00000000-4454-4251-BB52-BDA9BE3C78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4-4251-BB52-BDA9BE3C78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C-4EC7-943C-64BFADB592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C-4EC7-943C-64BFADB592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8-4D2F-84A2-8063545A39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8-4D2F-84A2-8063545A39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B-44DF-87F7-2ACD91630A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B-44DF-87F7-2ACD91630A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AC-4B70-B14F-08C124851F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C-4B70-B14F-08C124851F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5964.48</c:v>
                </c:pt>
                <c:pt idx="1">
                  <c:v>0</c:v>
                </c:pt>
                <c:pt idx="2">
                  <c:v>0</c:v>
                </c:pt>
                <c:pt idx="3" formatCode="#,##0.00;&quot;△&quot;#,##0.00;&quot;-&quot;">
                  <c:v>4386.45</c:v>
                </c:pt>
                <c:pt idx="4">
                  <c:v>0</c:v>
                </c:pt>
              </c:numCache>
            </c:numRef>
          </c:val>
          <c:extLst>
            <c:ext xmlns:c16="http://schemas.microsoft.com/office/drawing/2014/chart" uri="{C3380CC4-5D6E-409C-BE32-E72D297353CC}">
              <c16:uniqueId val="{00000000-2048-4E78-9726-C63946DE8D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2048-4E78-9726-C63946DE8D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14.49</c:v>
                </c:pt>
                <c:pt idx="1">
                  <c:v>57.96</c:v>
                </c:pt>
                <c:pt idx="2">
                  <c:v>72.61</c:v>
                </c:pt>
                <c:pt idx="3">
                  <c:v>88.86</c:v>
                </c:pt>
                <c:pt idx="4">
                  <c:v>71.61</c:v>
                </c:pt>
              </c:numCache>
            </c:numRef>
          </c:val>
          <c:extLst>
            <c:ext xmlns:c16="http://schemas.microsoft.com/office/drawing/2014/chart" uri="{C3380CC4-5D6E-409C-BE32-E72D297353CC}">
              <c16:uniqueId val="{00000000-E87C-43D9-AA94-95A378AC6E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E87C-43D9-AA94-95A378AC6E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1147.04</c:v>
                </c:pt>
                <c:pt idx="1">
                  <c:v>317.29000000000002</c:v>
                </c:pt>
                <c:pt idx="2">
                  <c:v>181.58</c:v>
                </c:pt>
                <c:pt idx="3">
                  <c:v>174.17</c:v>
                </c:pt>
                <c:pt idx="4">
                  <c:v>144.9</c:v>
                </c:pt>
              </c:numCache>
            </c:numRef>
          </c:val>
          <c:extLst>
            <c:ext xmlns:c16="http://schemas.microsoft.com/office/drawing/2014/chart" uri="{C3380CC4-5D6E-409C-BE32-E72D297353CC}">
              <c16:uniqueId val="{00000000-65C4-413E-BFA6-AF6B85A14F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65C4-413E-BFA6-AF6B85A14F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芝山町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7255</v>
      </c>
      <c r="AM8" s="51"/>
      <c r="AN8" s="51"/>
      <c r="AO8" s="51"/>
      <c r="AP8" s="51"/>
      <c r="AQ8" s="51"/>
      <c r="AR8" s="51"/>
      <c r="AS8" s="51"/>
      <c r="AT8" s="46">
        <f>データ!T6</f>
        <v>43.24</v>
      </c>
      <c r="AU8" s="46"/>
      <c r="AV8" s="46"/>
      <c r="AW8" s="46"/>
      <c r="AX8" s="46"/>
      <c r="AY8" s="46"/>
      <c r="AZ8" s="46"/>
      <c r="BA8" s="46"/>
      <c r="BB8" s="46">
        <f>データ!U6</f>
        <v>167.78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16.86</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1216</v>
      </c>
      <c r="AM10" s="51"/>
      <c r="AN10" s="51"/>
      <c r="AO10" s="51"/>
      <c r="AP10" s="51"/>
      <c r="AQ10" s="51"/>
      <c r="AR10" s="51"/>
      <c r="AS10" s="51"/>
      <c r="AT10" s="46">
        <f>データ!W6</f>
        <v>0.81</v>
      </c>
      <c r="AU10" s="46"/>
      <c r="AV10" s="46"/>
      <c r="AW10" s="46"/>
      <c r="AX10" s="46"/>
      <c r="AY10" s="46"/>
      <c r="AZ10" s="46"/>
      <c r="BA10" s="46"/>
      <c r="BB10" s="46">
        <f>データ!X6</f>
        <v>1501.23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0jmaqtnoKaqpk6324qjOwkidqqf8CKwIjlbcAC31tRadu/1mUrKW4ptlixH3hmMRYLt5OnW9OXADesxdP8apNg==" saltValue="hO/LthEUOXTYqO91Jj1K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124095</v>
      </c>
      <c r="D6" s="33">
        <f t="shared" si="3"/>
        <v>47</v>
      </c>
      <c r="E6" s="33">
        <f t="shared" si="3"/>
        <v>17</v>
      </c>
      <c r="F6" s="33">
        <f t="shared" si="3"/>
        <v>4</v>
      </c>
      <c r="G6" s="33">
        <f t="shared" si="3"/>
        <v>0</v>
      </c>
      <c r="H6" s="33" t="str">
        <f t="shared" si="3"/>
        <v>千葉県　芝山町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16.86</v>
      </c>
      <c r="Q6" s="34">
        <f t="shared" si="3"/>
        <v>100</v>
      </c>
      <c r="R6" s="34">
        <f t="shared" si="3"/>
        <v>3850</v>
      </c>
      <c r="S6" s="34">
        <f t="shared" si="3"/>
        <v>7255</v>
      </c>
      <c r="T6" s="34">
        <f t="shared" si="3"/>
        <v>43.24</v>
      </c>
      <c r="U6" s="34">
        <f t="shared" si="3"/>
        <v>167.78</v>
      </c>
      <c r="V6" s="34">
        <f t="shared" si="3"/>
        <v>1216</v>
      </c>
      <c r="W6" s="34">
        <f t="shared" si="3"/>
        <v>0.81</v>
      </c>
      <c r="X6" s="34">
        <f t="shared" si="3"/>
        <v>1501.23</v>
      </c>
      <c r="Y6" s="35">
        <f>IF(Y7="",NA(),Y7)</f>
        <v>32.659999999999997</v>
      </c>
      <c r="Z6" s="35">
        <f t="shared" ref="Z6:AH6" si="4">IF(Z7="",NA(),Z7)</f>
        <v>99.93</v>
      </c>
      <c r="AA6" s="35">
        <f t="shared" si="4"/>
        <v>100</v>
      </c>
      <c r="AB6" s="35">
        <f t="shared" si="4"/>
        <v>99.98</v>
      </c>
      <c r="AC6" s="35">
        <f t="shared" si="4"/>
        <v>102.31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5964.48</v>
      </c>
      <c r="BG6" s="34">
        <f t="shared" ref="BG6:BO6" si="7">IF(BG7="",NA(),BG7)</f>
        <v>0</v>
      </c>
      <c r="BH6" s="34">
        <f t="shared" si="7"/>
        <v>0</v>
      </c>
      <c r="BI6" s="35">
        <f t="shared" si="7"/>
        <v>4386.45</v>
      </c>
      <c r="BJ6" s="34">
        <f t="shared" si="7"/>
        <v>0</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14.49</v>
      </c>
      <c r="BR6" s="35">
        <f t="shared" ref="BR6:BZ6" si="8">IF(BR7="",NA(),BR7)</f>
        <v>57.96</v>
      </c>
      <c r="BS6" s="35">
        <f t="shared" si="8"/>
        <v>72.61</v>
      </c>
      <c r="BT6" s="35">
        <f t="shared" si="8"/>
        <v>88.86</v>
      </c>
      <c r="BU6" s="35">
        <f t="shared" si="8"/>
        <v>71.61</v>
      </c>
      <c r="BV6" s="35">
        <f t="shared" si="8"/>
        <v>49.22</v>
      </c>
      <c r="BW6" s="35">
        <f t="shared" si="8"/>
        <v>53.7</v>
      </c>
      <c r="BX6" s="35">
        <f t="shared" si="8"/>
        <v>61.54</v>
      </c>
      <c r="BY6" s="35">
        <f t="shared" si="8"/>
        <v>63.97</v>
      </c>
      <c r="BZ6" s="35">
        <f t="shared" si="8"/>
        <v>71.84</v>
      </c>
      <c r="CA6" s="34" t="str">
        <f>IF(CA7="","",IF(CA7="-","【-】","【"&amp;SUBSTITUTE(TEXT(CA7,"#,##0.00"),"-","△")&amp;"】"))</f>
        <v>【74.17】</v>
      </c>
      <c r="CB6" s="35">
        <f>IF(CB7="",NA(),CB7)</f>
        <v>1147.04</v>
      </c>
      <c r="CC6" s="35">
        <f t="shared" ref="CC6:CK6" si="9">IF(CC7="",NA(),CC7)</f>
        <v>317.29000000000002</v>
      </c>
      <c r="CD6" s="35">
        <f t="shared" si="9"/>
        <v>181.58</v>
      </c>
      <c r="CE6" s="35">
        <f t="shared" si="9"/>
        <v>174.17</v>
      </c>
      <c r="CF6" s="35">
        <f t="shared" si="9"/>
        <v>144.9</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36.299999999999997</v>
      </c>
      <c r="CN6" s="35">
        <f t="shared" ref="CN6:CV6" si="10">IF(CN7="",NA(),CN7)</f>
        <v>17.5</v>
      </c>
      <c r="CO6" s="35">
        <f t="shared" si="10"/>
        <v>30.25</v>
      </c>
      <c r="CP6" s="35">
        <f t="shared" si="10"/>
        <v>33.15</v>
      </c>
      <c r="CQ6" s="35">
        <f t="shared" si="10"/>
        <v>53.45</v>
      </c>
      <c r="CR6" s="35">
        <f t="shared" si="10"/>
        <v>36.65</v>
      </c>
      <c r="CS6" s="35">
        <f t="shared" si="10"/>
        <v>37.72</v>
      </c>
      <c r="CT6" s="35">
        <f t="shared" si="10"/>
        <v>37.08</v>
      </c>
      <c r="CU6" s="35">
        <f t="shared" si="10"/>
        <v>37.46</v>
      </c>
      <c r="CV6" s="35">
        <f t="shared" si="10"/>
        <v>42.47</v>
      </c>
      <c r="CW6" s="34" t="str">
        <f>IF(CW7="","",IF(CW7="-","【-】","【"&amp;SUBSTITUTE(TEXT(CW7,"#,##0.00"),"-","△")&amp;"】"))</f>
        <v>【42.86】</v>
      </c>
      <c r="CX6" s="35">
        <f>IF(CX7="",NA(),CX7)</f>
        <v>73.97</v>
      </c>
      <c r="CY6" s="35">
        <f t="shared" ref="CY6:DG6" si="11">IF(CY7="",NA(),CY7)</f>
        <v>71.540000000000006</v>
      </c>
      <c r="CZ6" s="35">
        <f t="shared" si="11"/>
        <v>72.23</v>
      </c>
      <c r="DA6" s="35">
        <f t="shared" si="11"/>
        <v>69.62</v>
      </c>
      <c r="DB6" s="35">
        <f t="shared" si="11"/>
        <v>63.65</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124095</v>
      </c>
      <c r="D7" s="37">
        <v>47</v>
      </c>
      <c r="E7" s="37">
        <v>17</v>
      </c>
      <c r="F7" s="37">
        <v>4</v>
      </c>
      <c r="G7" s="37">
        <v>0</v>
      </c>
      <c r="H7" s="37" t="s">
        <v>98</v>
      </c>
      <c r="I7" s="37" t="s">
        <v>99</v>
      </c>
      <c r="J7" s="37" t="s">
        <v>100</v>
      </c>
      <c r="K7" s="37" t="s">
        <v>101</v>
      </c>
      <c r="L7" s="37" t="s">
        <v>102</v>
      </c>
      <c r="M7" s="37" t="s">
        <v>103</v>
      </c>
      <c r="N7" s="38" t="s">
        <v>104</v>
      </c>
      <c r="O7" s="38" t="s">
        <v>105</v>
      </c>
      <c r="P7" s="38">
        <v>16.86</v>
      </c>
      <c r="Q7" s="38">
        <v>100</v>
      </c>
      <c r="R7" s="38">
        <v>3850</v>
      </c>
      <c r="S7" s="38">
        <v>7255</v>
      </c>
      <c r="T7" s="38">
        <v>43.24</v>
      </c>
      <c r="U7" s="38">
        <v>167.78</v>
      </c>
      <c r="V7" s="38">
        <v>1216</v>
      </c>
      <c r="W7" s="38">
        <v>0.81</v>
      </c>
      <c r="X7" s="38">
        <v>1501.23</v>
      </c>
      <c r="Y7" s="38">
        <v>32.659999999999997</v>
      </c>
      <c r="Z7" s="38">
        <v>99.93</v>
      </c>
      <c r="AA7" s="38">
        <v>100</v>
      </c>
      <c r="AB7" s="38">
        <v>99.98</v>
      </c>
      <c r="AC7" s="38">
        <v>102.31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5964.48</v>
      </c>
      <c r="BG7" s="38">
        <v>0</v>
      </c>
      <c r="BH7" s="38">
        <v>0</v>
      </c>
      <c r="BI7" s="38">
        <v>4386.45</v>
      </c>
      <c r="BJ7" s="38">
        <v>0</v>
      </c>
      <c r="BK7" s="38">
        <v>1673.47</v>
      </c>
      <c r="BL7" s="38">
        <v>1592.72</v>
      </c>
      <c r="BM7" s="38">
        <v>1223.96</v>
      </c>
      <c r="BN7" s="38">
        <v>1269.1500000000001</v>
      </c>
      <c r="BO7" s="38">
        <v>1206.79</v>
      </c>
      <c r="BP7" s="38">
        <v>1218.7</v>
      </c>
      <c r="BQ7" s="38">
        <v>14.49</v>
      </c>
      <c r="BR7" s="38">
        <v>57.96</v>
      </c>
      <c r="BS7" s="38">
        <v>72.61</v>
      </c>
      <c r="BT7" s="38">
        <v>88.86</v>
      </c>
      <c r="BU7" s="38">
        <v>71.61</v>
      </c>
      <c r="BV7" s="38">
        <v>49.22</v>
      </c>
      <c r="BW7" s="38">
        <v>53.7</v>
      </c>
      <c r="BX7" s="38">
        <v>61.54</v>
      </c>
      <c r="BY7" s="38">
        <v>63.97</v>
      </c>
      <c r="BZ7" s="38">
        <v>71.84</v>
      </c>
      <c r="CA7" s="38">
        <v>74.17</v>
      </c>
      <c r="CB7" s="38">
        <v>1147.04</v>
      </c>
      <c r="CC7" s="38">
        <v>317.29000000000002</v>
      </c>
      <c r="CD7" s="38">
        <v>181.58</v>
      </c>
      <c r="CE7" s="38">
        <v>174.17</v>
      </c>
      <c r="CF7" s="38">
        <v>144.9</v>
      </c>
      <c r="CG7" s="38">
        <v>332.02</v>
      </c>
      <c r="CH7" s="38">
        <v>300.35000000000002</v>
      </c>
      <c r="CI7" s="38">
        <v>267.86</v>
      </c>
      <c r="CJ7" s="38">
        <v>256.82</v>
      </c>
      <c r="CK7" s="38">
        <v>228.47</v>
      </c>
      <c r="CL7" s="38">
        <v>218.56</v>
      </c>
      <c r="CM7" s="38">
        <v>36.299999999999997</v>
      </c>
      <c r="CN7" s="38">
        <v>17.5</v>
      </c>
      <c r="CO7" s="38">
        <v>30.25</v>
      </c>
      <c r="CP7" s="38">
        <v>33.15</v>
      </c>
      <c r="CQ7" s="38">
        <v>53.45</v>
      </c>
      <c r="CR7" s="38">
        <v>36.65</v>
      </c>
      <c r="CS7" s="38">
        <v>37.72</v>
      </c>
      <c r="CT7" s="38">
        <v>37.08</v>
      </c>
      <c r="CU7" s="38">
        <v>37.46</v>
      </c>
      <c r="CV7" s="38">
        <v>42.47</v>
      </c>
      <c r="CW7" s="38">
        <v>42.86</v>
      </c>
      <c r="CX7" s="38">
        <v>73.97</v>
      </c>
      <c r="CY7" s="38">
        <v>71.540000000000006</v>
      </c>
      <c r="CZ7" s="38">
        <v>72.23</v>
      </c>
      <c r="DA7" s="38">
        <v>69.62</v>
      </c>
      <c r="DB7" s="38">
        <v>63.65</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2021-02-15T07:17:32Z</cp:lastPrinted>
  <dcterms:created xsi:type="dcterms:W3CDTF">2020-12-04T02:54:19Z</dcterms:created>
  <dcterms:modified xsi:type="dcterms:W3CDTF">2021-02-20T07:36:11Z</dcterms:modified>
  <cp:category/>
</cp:coreProperties>
</file>