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pvYCfayjR/kjxczUsdrdOF0Sn8snXfJL6+D3D2w3JAheTMcqALsAdl9YhO755mjzWnTj3y4CZT4LvEn7CMmw6w==" workbookSaltValue="Hv9vrBUH1qAyOKtBMpIEHA==" workbookSpinCount="100000" lockStructure="1"/>
  <bookViews>
    <workbookView xWindow="0" yWindow="0" windowWidth="23040" windowHeight="83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<sst xmlns="http://schemas.openxmlformats.org/spreadsheetml/2006/main" count="236" uniqueCount="120">
  <si>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</si>
  <si>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</si>
  <si>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</si>
  <si>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</si>
  <si>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</si>
  <si>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</si>
  <si>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</si>
  <si>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</si>
  <si>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</si>
  <si>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</si>
  <si>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</si>
  <si>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</si>
  <si>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</si>
  <si>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</si>
  <si>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</si>
  <si>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</si>
  <si>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</si>
  <si>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</si>
  <si>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</si>
  <si>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</si>
  <si>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</si>
  <si>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</si>
  <si>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</si>
  <si>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</si>
  <si>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</si>
  <si>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</si>
  <si>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</si>
  <si>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</si>
  <si>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</si>
  <si>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</si>
  <si>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</si>
  <si>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</si>
  <si>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</si>
  <si>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</si>
  <si>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</si>
  <si>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</si>
  <si>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</si>
  <si>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</si>
  <si>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</si>
  <si>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</si>
  <si>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</si>
  <si>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</si>
  <si>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</si>
  <si>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</si>
  <si>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</si>
  <si>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</si>
  <si>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</si>
  <si>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</si>
  <si>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</si>
  <si>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</si>
  <si>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</si>
  <si>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</si>
  <si>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</si>
  <si>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</si>
  <si>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</si>
  <si>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</si>
  <si>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</si>
  <si>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</si>
  <si>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</si>
  <si>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</si>
  <si>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</si>
  <si>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</si>
  <si>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</si>
  <si>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</si>
  <si>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</si>
  <si>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</si>
  <si>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</si>
  <si>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</si>
  <si>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</si>
  <si>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</si>
  <si>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</si>
  <si>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</si>
  <si>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</si>
  <si>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</si>
  <si>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</si>
  <si>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</si>
  <si>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</si>
  <si>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</si>
  <si>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</si>
  <si>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</si>
  <si>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</si>
  <si>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</si>
  <si>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</si>
  <si>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</si>
  <si>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</si>
  <si>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</si>
  <si>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</si>
  <si>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</si>
  <si>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</si>
  <si>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</si>
  <si>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</si>
  <si>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</si>
  <si>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</si>
  <si>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</si>
  <si>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</si>
  <si>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</si>
  <si>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</si>
  <si>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</si>
  <si>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</si>
  <si>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</si>
  <si>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</si>
  <si>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</si>
  <si>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</si>
  <si>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</si>
  <si>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</si>
  <si>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</si>
  <si>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</si>
  <si>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</si>
  <si>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</si>
  <si>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</si>
  <si>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</si>
  <si>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</si>
  <si>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</si>
  <si>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</si>
  <si>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</si>
  <si>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</si>
  <si>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</si>
  <si>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現状、管渠整備工事が終了し、ストックマネジメント計画に基づいた維持管理主体の経営を行っています。
支出の面で汚水処理費の削減等、収入の面では料金改定等を行うことにより、経営改善を目指します。</t>
    <rPh sb="0" eb="2">
      <t>ゲンジョウ</t>
    </rPh>
    <rPh sb="3" eb="4">
      <t>カン</t>
    </rPh>
    <rPh sb="4" eb="5">
      <t>キョ</t>
    </rPh>
    <rPh sb="5" eb="7">
      <t>セイビ</t>
    </rPh>
    <rPh sb="7" eb="9">
      <t>コウジ</t>
    </rPh>
    <rPh sb="10" eb="12">
      <t>シュウリョウ</t>
    </rPh>
    <rPh sb="24" eb="26">
      <t>ケイカク</t>
    </rPh>
    <rPh sb="27" eb="28">
      <t>モト</t>
    </rPh>
    <rPh sb="31" eb="33">
      <t>イジ</t>
    </rPh>
    <rPh sb="33" eb="35">
      <t>カンリ</t>
    </rPh>
    <rPh sb="35" eb="37">
      <t>シュタイ</t>
    </rPh>
    <rPh sb="38" eb="40">
      <t>ケイエイ</t>
    </rPh>
    <rPh sb="41" eb="42">
      <t>オコナ</t>
    </rPh>
    <rPh sb="49" eb="51">
      <t>シシュツ</t>
    </rPh>
    <rPh sb="52" eb="53">
      <t>メン</t>
    </rPh>
    <rPh sb="54" eb="56">
      <t>オスイ</t>
    </rPh>
    <rPh sb="56" eb="58">
      <t>ショリ</t>
    </rPh>
    <rPh sb="58" eb="59">
      <t>ヒ</t>
    </rPh>
    <rPh sb="60" eb="62">
      <t>サクゲン</t>
    </rPh>
    <rPh sb="62" eb="63">
      <t>トウ</t>
    </rPh>
    <rPh sb="64" eb="66">
      <t>シュウニュウ</t>
    </rPh>
    <rPh sb="67" eb="68">
      <t>メン</t>
    </rPh>
    <rPh sb="70" eb="72">
      <t>リョウキン</t>
    </rPh>
    <rPh sb="72" eb="74">
      <t>カイテイ</t>
    </rPh>
    <rPh sb="74" eb="75">
      <t>トウ</t>
    </rPh>
    <rPh sb="76" eb="77">
      <t>オコナ</t>
    </rPh>
    <rPh sb="84" eb="86">
      <t>ケイエイ</t>
    </rPh>
    <rPh sb="86" eb="88">
      <t>カイゼン</t>
    </rPh>
    <rPh sb="89" eb="91">
      <t>メザ</t>
    </rPh>
    <phoneticPr fontId="4"/>
  </si>
  <si>
    <t>①収益的収支比率は、料金収入及び一般会計繰入金等の収入で費用と地方債償還金の額を概ね賄っていることを表しています。
⑤経費回収率は、改築・修繕等が少なく使用料の多くを汚水処理費に充てられるため、類似団体の平均を上回っています。
⑥汚水処理原価は、改築・修繕等が少なく使用料の多くを汚水処理費に充てられるため、類似団体の平均値より低い結果となっています。
⑦施設利用率は、設計と流入水量に大きな開きが無く、類似団体の平均値より高い利用率となっています。
⑧水洗化率は、町内で公共下水道以外に農業集落排水が整備されており、類似団体と比較して高い水準にあります。水洗化率100%を目指し、水洗化を促します。</t>
    <rPh sb="1" eb="4">
      <t>シュウエキテキ</t>
    </rPh>
    <rPh sb="4" eb="6">
      <t>シュウシ</t>
    </rPh>
    <rPh sb="6" eb="8">
      <t>ヒリツ</t>
    </rPh>
    <rPh sb="10" eb="12">
      <t>リョウキン</t>
    </rPh>
    <rPh sb="12" eb="14">
      <t>シュウニュウ</t>
    </rPh>
    <rPh sb="14" eb="15">
      <t>オヨ</t>
    </rPh>
    <rPh sb="40" eb="41">
      <t>オオム</t>
    </rPh>
    <rPh sb="66" eb="68">
      <t>カイチク</t>
    </rPh>
    <rPh sb="69" eb="71">
      <t>シュウゼン</t>
    </rPh>
    <rPh sb="71" eb="72">
      <t>トウ</t>
    </rPh>
    <rPh sb="73" eb="74">
      <t>スク</t>
    </rPh>
    <rPh sb="76" eb="79">
      <t>シヨウリョウ</t>
    </rPh>
    <rPh sb="80" eb="81">
      <t>オオ</t>
    </rPh>
    <rPh sb="83" eb="85">
      <t>オスイ</t>
    </rPh>
    <rPh sb="85" eb="87">
      <t>ショリ</t>
    </rPh>
    <rPh sb="87" eb="88">
      <t>ヒ</t>
    </rPh>
    <rPh sb="89" eb="90">
      <t>ア</t>
    </rPh>
    <rPh sb="185" eb="187">
      <t>セッケイ</t>
    </rPh>
    <rPh sb="188" eb="190">
      <t>リュウニュウ</t>
    </rPh>
    <rPh sb="190" eb="192">
      <t>スイリョウ</t>
    </rPh>
    <rPh sb="193" eb="194">
      <t>オオ</t>
    </rPh>
    <rPh sb="196" eb="197">
      <t>ヒラ</t>
    </rPh>
    <rPh sb="199" eb="200">
      <t>ナ</t>
    </rPh>
    <rPh sb="207" eb="210">
      <t>ヘイキンチ</t>
    </rPh>
    <rPh sb="212" eb="213">
      <t>タカ</t>
    </rPh>
    <rPh sb="233" eb="235">
      <t>チョウナイ</t>
    </rPh>
    <rPh sb="236" eb="238">
      <t>コウキョウ</t>
    </rPh>
    <rPh sb="238" eb="241">
      <t>ゲスイドウ</t>
    </rPh>
    <rPh sb="241" eb="243">
      <t>イガイ</t>
    </rPh>
    <rPh sb="244" eb="246">
      <t>ノウギョウ</t>
    </rPh>
    <rPh sb="246" eb="248">
      <t>シュウラク</t>
    </rPh>
    <rPh sb="248" eb="250">
      <t>ハイスイ</t>
    </rPh>
    <rPh sb="251" eb="253">
      <t>セイビ</t>
    </rPh>
    <phoneticPr fontId="4"/>
  </si>
  <si>
    <t>　芝山町の公共下水道事業は、平成17年度に供用開始された特定環境保全公共下水道事業の一部地域が平成27年度より公共下水道事業となったため、施設の目立った老朽化はありません。
　今後、老朽化が進む施設の維持管理を計画的に実施するため、平成30年度にストックマネジメント計画を策定しました。</t>
    <rPh sb="1" eb="4">
      <t>シバヤママチ</t>
    </rPh>
    <rPh sb="5" eb="7">
      <t>コウキョウ</t>
    </rPh>
    <rPh sb="7" eb="10">
      <t>ゲスイドウ</t>
    </rPh>
    <rPh sb="10" eb="12">
      <t>ジギョウ</t>
    </rPh>
    <rPh sb="14" eb="16">
      <t>ヘイセイ</t>
    </rPh>
    <rPh sb="18" eb="20">
      <t>ネンド</t>
    </rPh>
    <rPh sb="21" eb="23">
      <t>キョウヨウ</t>
    </rPh>
    <rPh sb="23" eb="25">
      <t>カイシ</t>
    </rPh>
    <rPh sb="28" eb="30">
      <t>トクテイ</t>
    </rPh>
    <rPh sb="30" eb="32">
      <t>カンキョウ</t>
    </rPh>
    <rPh sb="32" eb="34">
      <t>ホゼン</t>
    </rPh>
    <rPh sb="34" eb="36">
      <t>コウキョウ</t>
    </rPh>
    <rPh sb="36" eb="39">
      <t>ゲスイドウ</t>
    </rPh>
    <rPh sb="39" eb="41">
      <t>ジギョウ</t>
    </rPh>
    <rPh sb="42" eb="44">
      <t>イチブ</t>
    </rPh>
    <rPh sb="44" eb="46">
      <t>チイキ</t>
    </rPh>
    <rPh sb="55" eb="57">
      <t>コウキョウ</t>
    </rPh>
    <rPh sb="57" eb="60">
      <t>ゲスイドウ</t>
    </rPh>
    <rPh sb="60" eb="62">
      <t>ジギョウ</t>
    </rPh>
    <rPh sb="69" eb="71">
      <t>シセツ</t>
    </rPh>
    <rPh sb="72" eb="74">
      <t>メダ</t>
    </rPh>
    <rPh sb="76" eb="79">
      <t>ロウキュウカ</t>
    </rPh>
    <rPh sb="88" eb="90">
      <t>コンゴ</t>
    </rPh>
    <rPh sb="91" eb="94">
      <t>ロウキュウカ</t>
    </rPh>
    <rPh sb="95" eb="96">
      <t>スス</t>
    </rPh>
    <rPh sb="97" eb="99">
      <t>シセツ</t>
    </rPh>
    <rPh sb="100" eb="102">
      <t>イジ</t>
    </rPh>
    <rPh sb="102" eb="104">
      <t>カンリ</t>
    </rPh>
    <rPh sb="105" eb="108">
      <t>ケイカクテキ</t>
    </rPh>
    <rPh sb="109" eb="111">
      <t>ジッシ</t>
    </rPh>
    <rPh sb="116" eb="118">
      <t>ヘイセイ</t>
    </rPh>
    <rPh sb="120" eb="122">
      <t>ネンド</t>
    </rPh>
    <rPh sb="133" eb="135">
      <t>ケイカク</t>
    </rPh>
    <rPh sb="136" eb="13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</si>
</sst>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CA-4F98-900E-5B7C457139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F9CA-4F98-900E-5B7C457139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36.299999999999997</c:v>
                </c:pt>
                <c:pt idx="1">
                  <c:v>17.5</c:v>
                </c:pt>
                <c:pt idx="2">
                  <c:v>30.25</c:v>
                </c:pt>
                <c:pt idx="3">
                  <c:v>33.15</c:v>
                </c:pt>
                <c:pt idx="4">
                  <c:v>53.45</c:v>
                </c:pt>
              </c:numCache>
            </c:numRef>
          </c:val>
          <c:extLst>
            <c:ext xmlns:c16="http://schemas.microsoft.com/office/drawing/2014/chart" uri="{C3380CC4-5D6E-409C-BE32-E72D297353CC}">
              <c16:uniqueId val="{00000000-9E35-477B-ABA5-3ED73D0DC0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c:ext xmlns:c16="http://schemas.microsoft.com/office/drawing/2014/chart" uri="{C3380CC4-5D6E-409C-BE32-E72D297353CC}">
              <c16:uniqueId val="{00000001-9E35-477B-ABA5-3ED73D0DC0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65.58</c:v>
                </c:pt>
                <c:pt idx="1">
                  <c:v>27.48</c:v>
                </c:pt>
                <c:pt idx="2">
                  <c:v>92.16</c:v>
                </c:pt>
                <c:pt idx="3">
                  <c:v>93.07</c:v>
                </c:pt>
                <c:pt idx="4">
                  <c:v>93.41</c:v>
                </c:pt>
              </c:numCache>
            </c:numRef>
          </c:val>
          <c:extLst>
            <c:ext xmlns:c16="http://schemas.microsoft.com/office/drawing/2014/chart" uri="{C3380CC4-5D6E-409C-BE32-E72D297353CC}">
              <c16:uniqueId val="{00000000-8D28-4D8E-9350-B241049886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c:ext xmlns:c16="http://schemas.microsoft.com/office/drawing/2014/chart" uri="{C3380CC4-5D6E-409C-BE32-E72D297353CC}">
              <c16:uniqueId val="{00000001-8D28-4D8E-9350-B241049886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32.659999999999997</c:v>
                </c:pt>
                <c:pt idx="1">
                  <c:v>99.93</c:v>
                </c:pt>
                <c:pt idx="2">
                  <c:v>100</c:v>
                </c:pt>
                <c:pt idx="3">
                  <c:v>100.21</c:v>
                </c:pt>
                <c:pt idx="4">
                  <c:v>95.02</c:v>
                </c:pt>
              </c:numCache>
            </c:numRef>
          </c:val>
          <c:extLst>
            <c:ext xmlns:c16="http://schemas.microsoft.com/office/drawing/2014/chart" uri="{C3380CC4-5D6E-409C-BE32-E72D297353CC}">
              <c16:uniqueId val="{00000000-5AB5-40D7-9253-8FA14900BA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5-40D7-9253-8FA14900BA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CD-41A6-A366-2EA4CDF1B1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D-41A6-A366-2EA4CDF1B1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D-4994-A49C-E8B6FB364C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D-4994-A49C-E8B6FB364C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8-4F38-B135-D24913F70F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8-4F38-B135-D24913F70F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3-4C44-B30D-8A8E682F57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3-4C44-B30D-8A8E682F57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5964.48</c:v>
                </c:pt>
                <c:pt idx="1">
                  <c:v>0</c:v>
                </c:pt>
                <c:pt idx="2">
                  <c:v>0</c:v>
                </c:pt>
                <c:pt idx="3" formatCode="#,##0.00;&quot;△&quot;#,##0.00;&quot;-&quot;">
                  <c:v>1970.68</c:v>
                </c:pt>
                <c:pt idx="4">
                  <c:v>0</c:v>
                </c:pt>
              </c:numCache>
            </c:numRef>
          </c:val>
          <c:extLst>
            <c:ext xmlns:c16="http://schemas.microsoft.com/office/drawing/2014/chart" uri="{C3380CC4-5D6E-409C-BE32-E72D297353CC}">
              <c16:uniqueId val="{00000000-0189-4BBA-9E3E-FC2683A935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c:ext xmlns:c16="http://schemas.microsoft.com/office/drawing/2014/chart" uri="{C3380CC4-5D6E-409C-BE32-E72D297353CC}">
              <c16:uniqueId val="{00000001-0189-4BBA-9E3E-FC2683A935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14.49</c:v>
                </c:pt>
                <c:pt idx="1">
                  <c:v>57.96</c:v>
                </c:pt>
                <c:pt idx="2">
                  <c:v>68.06</c:v>
                </c:pt>
                <c:pt idx="3">
                  <c:v>67.36</c:v>
                </c:pt>
                <c:pt idx="4">
                  <c:v>56.38</c:v>
                </c:pt>
              </c:numCache>
            </c:numRef>
          </c:val>
          <c:extLst>
            <c:ext xmlns:c16="http://schemas.microsoft.com/office/drawing/2014/chart" uri="{C3380CC4-5D6E-409C-BE32-E72D297353CC}">
              <c16:uniqueId val="{00000000-AF70-4D97-A436-F00BF52936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c:ext xmlns:c16="http://schemas.microsoft.com/office/drawing/2014/chart" uri="{C3380CC4-5D6E-409C-BE32-E72D297353CC}">
              <c16:uniqueId val="{00000001-AF70-4D97-A436-F00BF52936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1153.2</c:v>
                </c:pt>
                <c:pt idx="1">
                  <c:v>309.14999999999998</c:v>
                </c:pt>
                <c:pt idx="2">
                  <c:v>240.14</c:v>
                </c:pt>
                <c:pt idx="3">
                  <c:v>228.22</c:v>
                </c:pt>
                <c:pt idx="4">
                  <c:v>181.87</c:v>
                </c:pt>
              </c:numCache>
            </c:numRef>
          </c:val>
          <c:extLst>
            <c:ext xmlns:c16="http://schemas.microsoft.com/office/drawing/2014/chart" uri="{C3380CC4-5D6E-409C-BE32-E72D297353CC}">
              <c16:uniqueId val="{00000000-115C-462C-A0E0-D3E4ECE29E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c:ext xmlns:c16="http://schemas.microsoft.com/office/drawing/2014/chart" uri="{C3380CC4-5D6E-409C-BE32-E72D297353CC}">
              <c16:uniqueId val="{00000001-115C-462C-A0E0-D3E4ECE29E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芝山町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7255</v>
      </c>
      <c r="AM8" s="51"/>
      <c r="AN8" s="51"/>
      <c r="AO8" s="51"/>
      <c r="AP8" s="51"/>
      <c r="AQ8" s="51"/>
      <c r="AR8" s="51"/>
      <c r="AS8" s="51"/>
      <c r="AT8" s="46">
        <f>データ!T6</f>
        <v>43.24</v>
      </c>
      <c r="AU8" s="46"/>
      <c r="AV8" s="46"/>
      <c r="AW8" s="46"/>
      <c r="AX8" s="46"/>
      <c r="AY8" s="46"/>
      <c r="AZ8" s="46"/>
      <c r="BA8" s="46"/>
      <c r="BB8" s="46">
        <f>データ!U6</f>
        <v>167.78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22.75</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1638</v>
      </c>
      <c r="AM10" s="51"/>
      <c r="AN10" s="51"/>
      <c r="AO10" s="51"/>
      <c r="AP10" s="51"/>
      <c r="AQ10" s="51"/>
      <c r="AR10" s="51"/>
      <c r="AS10" s="51"/>
      <c r="AT10" s="46">
        <f>データ!W6</f>
        <v>0.87</v>
      </c>
      <c r="AU10" s="46"/>
      <c r="AV10" s="46"/>
      <c r="AW10" s="46"/>
      <c r="AX10" s="46"/>
      <c r="AY10" s="46"/>
      <c r="AZ10" s="46"/>
      <c r="BA10" s="46"/>
      <c r="BB10" s="46">
        <f>データ!X6</f>
        <v>1882.76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BytcFy7iFNVIquTi7AgyW1L/M72Cb+jjbvfC7SM2hYaRJ2+bpdjEAp/nLIEevt2RWPYNDgDpl1Skl0Ios7SzCQ==" saltValue="ueXMHlnVw1KG9DfVZYup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124095</v>
      </c>
      <c r="D6" s="33">
        <f t="shared" si="3"/>
        <v>47</v>
      </c>
      <c r="E6" s="33">
        <f t="shared" si="3"/>
        <v>17</v>
      </c>
      <c r="F6" s="33">
        <f t="shared" si="3"/>
        <v>1</v>
      </c>
      <c r="G6" s="33">
        <f t="shared" si="3"/>
        <v>0</v>
      </c>
      <c r="H6" s="33" t="str">
        <f t="shared" si="3"/>
        <v>千葉県　芝山町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22.75</v>
      </c>
      <c r="Q6" s="34">
        <f t="shared" si="3"/>
        <v>100</v>
      </c>
      <c r="R6" s="34">
        <f t="shared" si="3"/>
        <v>3850</v>
      </c>
      <c r="S6" s="34">
        <f t="shared" si="3"/>
        <v>7255</v>
      </c>
      <c r="T6" s="34">
        <f t="shared" si="3"/>
        <v>43.24</v>
      </c>
      <c r="U6" s="34">
        <f t="shared" si="3"/>
        <v>167.78</v>
      </c>
      <c r="V6" s="34">
        <f t="shared" si="3"/>
        <v>1638</v>
      </c>
      <c r="W6" s="34">
        <f t="shared" si="3"/>
        <v>0.87</v>
      </c>
      <c r="X6" s="34">
        <f t="shared" si="3"/>
        <v>1882.76</v>
      </c>
      <c r="Y6" s="35">
        <f>IF(Y7="",NA(),Y7)</f>
        <v>32.659999999999997</v>
      </c>
      <c r="Z6" s="35">
        <f t="shared" ref="Z6:AH6" si="4">IF(Z7="",NA(),Z7)</f>
        <v>99.93</v>
      </c>
      <c r="AA6" s="35">
        <f t="shared" si="4"/>
        <v>100</v>
      </c>
      <c r="AB6" s="35">
        <f t="shared" si="4"/>
        <v>100.21</v>
      </c>
      <c r="AC6" s="35">
        <f t="shared" si="4"/>
        <v>95.02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5964.48</v>
      </c>
      <c r="BG6" s="34">
        <f t="shared" ref="BG6:BO6" si="7">IF(BG7="",NA(),BG7)</f>
        <v>0</v>
      </c>
      <c r="BH6" s="34">
        <f t="shared" si="7"/>
        <v>0</v>
      </c>
      <c r="BI6" s="35">
        <f t="shared" si="7"/>
        <v>1970.68</v>
      </c>
      <c r="BJ6" s="34">
        <f t="shared" si="7"/>
        <v>0</v>
      </c>
      <c r="BK6" s="35">
        <f t="shared" si="7"/>
        <v>1824.34</v>
      </c>
      <c r="BL6" s="35">
        <f t="shared" si="7"/>
        <v>1604.64</v>
      </c>
      <c r="BM6" s="35">
        <f t="shared" si="7"/>
        <v>1217.7</v>
      </c>
      <c r="BN6" s="35">
        <f t="shared" si="7"/>
        <v>1689.65</v>
      </c>
      <c r="BO6" s="35">
        <f t="shared" si="7"/>
        <v>808.77</v>
      </c>
      <c r="BP6" s="34" t="str">
        <f>IF(BP7="","",IF(BP7="-","【-】","【"&amp;SUBSTITUTE(TEXT(BP7,"#,##0.00"),"-","△")&amp;"】"))</f>
        <v>【682.51】</v>
      </c>
      <c r="BQ6" s="35">
        <f>IF(BQ7="",NA(),BQ7)</f>
        <v>14.49</v>
      </c>
      <c r="BR6" s="35">
        <f t="shared" ref="BR6:BZ6" si="8">IF(BR7="",NA(),BR7)</f>
        <v>57.96</v>
      </c>
      <c r="BS6" s="35">
        <f t="shared" si="8"/>
        <v>68.06</v>
      </c>
      <c r="BT6" s="35">
        <f t="shared" si="8"/>
        <v>67.36</v>
      </c>
      <c r="BU6" s="35">
        <f t="shared" si="8"/>
        <v>56.38</v>
      </c>
      <c r="BV6" s="35">
        <f t="shared" si="8"/>
        <v>54.16</v>
      </c>
      <c r="BW6" s="35">
        <f t="shared" si="8"/>
        <v>60.01</v>
      </c>
      <c r="BX6" s="35">
        <f t="shared" si="8"/>
        <v>66.680000000000007</v>
      </c>
      <c r="BY6" s="35">
        <f t="shared" si="8"/>
        <v>58.12</v>
      </c>
      <c r="BZ6" s="35">
        <f t="shared" si="8"/>
        <v>48.2</v>
      </c>
      <c r="CA6" s="34" t="str">
        <f>IF(CA7="","",IF(CA7="-","【-】","【"&amp;SUBSTITUTE(TEXT(CA7,"#,##0.00"),"-","△")&amp;"】"))</f>
        <v>【100.34】</v>
      </c>
      <c r="CB6" s="35">
        <f>IF(CB7="",NA(),CB7)</f>
        <v>1153.2</v>
      </c>
      <c r="CC6" s="35">
        <f t="shared" ref="CC6:CK6" si="9">IF(CC7="",NA(),CC7)</f>
        <v>309.14999999999998</v>
      </c>
      <c r="CD6" s="35">
        <f t="shared" si="9"/>
        <v>240.14</v>
      </c>
      <c r="CE6" s="35">
        <f t="shared" si="9"/>
        <v>228.22</v>
      </c>
      <c r="CF6" s="35">
        <f t="shared" si="9"/>
        <v>181.87</v>
      </c>
      <c r="CG6" s="35">
        <f t="shared" si="9"/>
        <v>307.56</v>
      </c>
      <c r="CH6" s="35">
        <f t="shared" si="9"/>
        <v>277.67</v>
      </c>
      <c r="CI6" s="35">
        <f t="shared" si="9"/>
        <v>260.11</v>
      </c>
      <c r="CJ6" s="35">
        <f t="shared" si="9"/>
        <v>304.98</v>
      </c>
      <c r="CK6" s="35">
        <f t="shared" si="9"/>
        <v>345.96</v>
      </c>
      <c r="CL6" s="34" t="str">
        <f>IF(CL7="","",IF(CL7="-","【-】","【"&amp;SUBSTITUTE(TEXT(CL7,"#,##0.00"),"-","△")&amp;"】"))</f>
        <v>【136.15】</v>
      </c>
      <c r="CM6" s="35">
        <f>IF(CM7="",NA(),CM7)</f>
        <v>36.299999999999997</v>
      </c>
      <c r="CN6" s="35">
        <f t="shared" ref="CN6:CV6" si="10">IF(CN7="",NA(),CN7)</f>
        <v>17.5</v>
      </c>
      <c r="CO6" s="35">
        <f t="shared" si="10"/>
        <v>30.25</v>
      </c>
      <c r="CP6" s="35">
        <f t="shared" si="10"/>
        <v>33.15</v>
      </c>
      <c r="CQ6" s="35">
        <f t="shared" si="10"/>
        <v>53.45</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65.58</v>
      </c>
      <c r="CY6" s="35">
        <f t="shared" ref="CY6:DG6" si="11">IF(CY7="",NA(),CY7)</f>
        <v>27.48</v>
      </c>
      <c r="CZ6" s="35">
        <f t="shared" si="11"/>
        <v>92.16</v>
      </c>
      <c r="DA6" s="35">
        <f t="shared" si="11"/>
        <v>93.07</v>
      </c>
      <c r="DB6" s="35">
        <f t="shared" si="11"/>
        <v>93.41</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124095</v>
      </c>
      <c r="D7" s="37">
        <v>47</v>
      </c>
      <c r="E7" s="37">
        <v>17</v>
      </c>
      <c r="F7" s="37">
        <v>1</v>
      </c>
      <c r="G7" s="37">
        <v>0</v>
      </c>
      <c r="H7" s="37" t="s">
        <v>98</v>
      </c>
      <c r="I7" s="37" t="s">
        <v>99</v>
      </c>
      <c r="J7" s="37" t="s">
        <v>100</v>
      </c>
      <c r="K7" s="37" t="s">
        <v>101</v>
      </c>
      <c r="L7" s="37" t="s">
        <v>102</v>
      </c>
      <c r="M7" s="37" t="s">
        <v>103</v>
      </c>
      <c r="N7" s="38" t="s">
        <v>104</v>
      </c>
      <c r="O7" s="38" t="s">
        <v>105</v>
      </c>
      <c r="P7" s="38">
        <v>22.75</v>
      </c>
      <c r="Q7" s="38">
        <v>100</v>
      </c>
      <c r="R7" s="38">
        <v>3850</v>
      </c>
      <c r="S7" s="38">
        <v>7255</v>
      </c>
      <c r="T7" s="38">
        <v>43.24</v>
      </c>
      <c r="U7" s="38">
        <v>167.78</v>
      </c>
      <c r="V7" s="38">
        <v>1638</v>
      </c>
      <c r="W7" s="38">
        <v>0.87</v>
      </c>
      <c r="X7" s="38">
        <v>1882.76</v>
      </c>
      <c r="Y7" s="38">
        <v>32.659999999999997</v>
      </c>
      <c r="Z7" s="38">
        <v>99.93</v>
      </c>
      <c r="AA7" s="38">
        <v>100</v>
      </c>
      <c r="AB7" s="38">
        <v>100.21</v>
      </c>
      <c r="AC7" s="38">
        <v>95.02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5964.48</v>
      </c>
      <c r="BG7" s="38">
        <v>0</v>
      </c>
      <c r="BH7" s="38">
        <v>0</v>
      </c>
      <c r="BI7" s="38">
        <v>1970.68</v>
      </c>
      <c r="BJ7" s="38">
        <v>0</v>
      </c>
      <c r="BK7" s="38">
        <v>1824.34</v>
      </c>
      <c r="BL7" s="38">
        <v>1604.64</v>
      </c>
      <c r="BM7" s="38">
        <v>1217.7</v>
      </c>
      <c r="BN7" s="38">
        <v>1689.65</v>
      </c>
      <c r="BO7" s="38">
        <v>808.77</v>
      </c>
      <c r="BP7" s="38">
        <v>682.51</v>
      </c>
      <c r="BQ7" s="38">
        <v>14.49</v>
      </c>
      <c r="BR7" s="38">
        <v>57.96</v>
      </c>
      <c r="BS7" s="38">
        <v>68.06</v>
      </c>
      <c r="BT7" s="38">
        <v>67.36</v>
      </c>
      <c r="BU7" s="38">
        <v>56.38</v>
      </c>
      <c r="BV7" s="38">
        <v>54.16</v>
      </c>
      <c r="BW7" s="38">
        <v>60.01</v>
      </c>
      <c r="BX7" s="38">
        <v>66.680000000000007</v>
      </c>
      <c r="BY7" s="38">
        <v>58.12</v>
      </c>
      <c r="BZ7" s="38">
        <v>48.2</v>
      </c>
      <c r="CA7" s="38">
        <v>100.34</v>
      </c>
      <c r="CB7" s="38">
        <v>1153.2</v>
      </c>
      <c r="CC7" s="38">
        <v>309.14999999999998</v>
      </c>
      <c r="CD7" s="38">
        <v>240.14</v>
      </c>
      <c r="CE7" s="38">
        <v>228.22</v>
      </c>
      <c r="CF7" s="38">
        <v>181.87</v>
      </c>
      <c r="CG7" s="38">
        <v>307.56</v>
      </c>
      <c r="CH7" s="38">
        <v>277.67</v>
      </c>
      <c r="CI7" s="38">
        <v>260.11</v>
      </c>
      <c r="CJ7" s="38">
        <v>304.98</v>
      </c>
      <c r="CK7" s="38">
        <v>345.96</v>
      </c>
      <c r="CL7" s="38">
        <v>136.15</v>
      </c>
      <c r="CM7" s="38">
        <v>36.299999999999997</v>
      </c>
      <c r="CN7" s="38">
        <v>17.5</v>
      </c>
      <c r="CO7" s="38">
        <v>30.25</v>
      </c>
      <c r="CP7" s="38">
        <v>33.15</v>
      </c>
      <c r="CQ7" s="38">
        <v>53.45</v>
      </c>
      <c r="CR7" s="38">
        <v>39.869999999999997</v>
      </c>
      <c r="CS7" s="38">
        <v>41.28</v>
      </c>
      <c r="CT7" s="38">
        <v>41.45</v>
      </c>
      <c r="CU7" s="38">
        <v>36.97</v>
      </c>
      <c r="CV7" s="38">
        <v>39.51</v>
      </c>
      <c r="CW7" s="38">
        <v>59.64</v>
      </c>
      <c r="CX7" s="38">
        <v>65.58</v>
      </c>
      <c r="CY7" s="38">
        <v>27.48</v>
      </c>
      <c r="CZ7" s="38">
        <v>92.16</v>
      </c>
      <c r="DA7" s="38">
        <v>93.07</v>
      </c>
      <c r="DB7" s="38">
        <v>93.41</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2021-02-24T02:40:32Z</cp:lastPrinted>
  <dcterms:created xsi:type="dcterms:W3CDTF">2020-12-04T02:45:11Z</dcterms:created>
  <dcterms:modified xsi:type="dcterms:W3CDTF">2021-02-24T02:40:37Z</dcterms:modified>
  <cp:category/>
</cp:coreProperties>
</file>